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E:\EFILING\E TO K\KALPTARU\Kalptaru Papers Ltd\Annual Filling\2024-2025\FORM MGT 7\"/>
    </mc:Choice>
  </mc:AlternateContent>
  <xr:revisionPtr revIDLastSave="0" documentId="13_ncr:1_{D19D3DC5-F87C-48C7-9F4D-9159B1540196}" xr6:coauthVersionLast="47" xr6:coauthVersionMax="47" xr10:uidLastSave="{00000000-0000-0000-0000-000000000000}"/>
  <workbookProtection workbookPassword="877B" lockStructure="1" lockWindows="1"/>
  <bookViews>
    <workbookView xWindow="-108" yWindow="-108" windowWidth="23256" windowHeight="12576" activeTab="2" xr2:uid="{00000000-000D-0000-FFFF-FFFF00000000}"/>
  </bookViews>
  <sheets>
    <sheet name="ReadMe" sheetId="2" r:id="rId1"/>
    <sheet name="LookUpMaster" sheetId="3" state="veryHidden" r:id="rId2"/>
    <sheet name="FORM" sheetId="4" r:id="rId3"/>
  </sheets>
  <definedNames>
    <definedName name="A_list">LookUpMaster!$Z$2:$Z$4</definedName>
    <definedName name="B_list">LookUpMaster!$AA$2:$AA$6</definedName>
    <definedName name="Bombay_Stock_Exchange">LookUpMaster!$B$2:$B$3</definedName>
    <definedName name="C_list">LookUpMaster!$AB$2:$AB$25</definedName>
    <definedName name="Commodity_Stock_Exchange">LookUpMaster!$C$2:$C$3</definedName>
    <definedName name="D_list">LookUpMaster!$AC$2</definedName>
    <definedName name="E_list">LookUpMaster!$AD$2:$AD$5</definedName>
    <definedName name="F_list">LookUpMaster!$AE$2:$AE$4</definedName>
    <definedName name="G_list">LookUpMaster!$AF$2:$AF$4</definedName>
    <definedName name="H_list">LookUpMaster!$AG$2:$AG$6</definedName>
    <definedName name="I_list">LookUpMaster!$AH$2:$AH$3</definedName>
    <definedName name="J_list">LookUpMaster!$AI$2:$AI$7</definedName>
    <definedName name="K_list">LookUpMaster!$AJ$2:$AJ$4</definedName>
    <definedName name="L_list">LookUpMaster!$AK$2</definedName>
    <definedName name="M_list">LookUpMaster!$AL$2:$AL$8</definedName>
    <definedName name="MGT7_BOOK_KEEPING_INFO_CONFIG">FORM!$BO$1:$BQ$8</definedName>
    <definedName name="MGT7_BUSINESSACTCODE">FORM!$CO$2:$CO$84</definedName>
    <definedName name="MGT7_BUSINESSMAINACTCODE">FORM!$CP$2:$CP$20</definedName>
    <definedName name="MGT7_COUNTRYLIST">FORM!$CN$2:$CN$261</definedName>
    <definedName name="MGT7_CUSTOM_FORMULA_DETAILS">FORM!$CH$1:$CK$17</definedName>
    <definedName name="MGT7_DATASOURCE_CONFIG">FORM!$AF$1:$AG$22</definedName>
    <definedName name="MGT7_FIELDS_CONFIG">FORM!$BB$1:$BM$776</definedName>
    <definedName name="MGT7_HIDDEN_ROWS_CONFIG">FORM!$A$1:$A$670</definedName>
    <definedName name="MGT7_SECTION_CONFIG">FORM!$AI$1:$AP$28</definedName>
    <definedName name="MGT7_SECTION_FIELDS_CONFIG">FORM!$AR$1:$AZ$178</definedName>
    <definedName name="N_list">LookUpMaster!$AM$2:$AM$7</definedName>
    <definedName name="National_Stock_Exchange">LookUpMaster!$A$2:$A$3</definedName>
    <definedName name="O_list">LookUpMaster!$AN$2</definedName>
    <definedName name="Others">LookUpMaster!$D$2:$D$3</definedName>
    <definedName name="P_list">LookUpMaster!$AO$2</definedName>
    <definedName name="Q_list">LookUpMaster!$AP$2:$AP$4</definedName>
    <definedName name="R_list">LookUpMaster!$AQ$2:$AQ$5</definedName>
    <definedName name="README_HIDDEN_ROWS_CONFIG">ReadMe!$A$1:$A$61</definedName>
    <definedName name="S_list">LookUpMaster!$AR$2</definedName>
  </definedNames>
  <calcPr calcId="191029"/>
</workbook>
</file>

<file path=xl/calcChain.xml><?xml version="1.0" encoding="utf-8"?>
<calcChain xmlns="http://schemas.openxmlformats.org/spreadsheetml/2006/main">
  <c r="AD2" i="4" l="1"/>
  <c r="BF776" i="4"/>
  <c r="BE776" i="4"/>
  <c r="BF775" i="4"/>
  <c r="BE775" i="4"/>
  <c r="BF774" i="4"/>
  <c r="BE774" i="4"/>
  <c r="BF773" i="4"/>
  <c r="BE773" i="4"/>
  <c r="BF772" i="4"/>
  <c r="BE772" i="4"/>
  <c r="AD772" i="4"/>
  <c r="BF771" i="4"/>
  <c r="BE771" i="4"/>
  <c r="AD771" i="4"/>
  <c r="BF770" i="4"/>
  <c r="BE770" i="4"/>
  <c r="AD770" i="4"/>
  <c r="BF769" i="4"/>
  <c r="BE769" i="4"/>
  <c r="AD769" i="4"/>
  <c r="BF768" i="4"/>
  <c r="BE768" i="4"/>
  <c r="AD768" i="4"/>
  <c r="BF767" i="4"/>
  <c r="BE767" i="4"/>
  <c r="AD767" i="4"/>
  <c r="BF766" i="4"/>
  <c r="BE766" i="4"/>
  <c r="AD766" i="4"/>
  <c r="BF765" i="4"/>
  <c r="BE765" i="4"/>
  <c r="AD765" i="4"/>
  <c r="BJ764" i="4"/>
  <c r="BE764" i="4"/>
  <c r="BF764" i="4" s="1"/>
  <c r="AD764" i="4"/>
  <c r="AD763" i="4"/>
  <c r="BF762" i="4"/>
  <c r="BE762" i="4"/>
  <c r="AD762" i="4"/>
  <c r="BF761" i="4"/>
  <c r="BE761" i="4"/>
  <c r="AD761" i="4"/>
  <c r="BF760" i="4"/>
  <c r="BE760" i="4"/>
  <c r="AD760" i="4"/>
  <c r="BF759" i="4"/>
  <c r="BE759" i="4"/>
  <c r="AD759" i="4"/>
  <c r="BF758" i="4"/>
  <c r="BE758" i="4"/>
  <c r="AD758" i="4"/>
  <c r="BF757" i="4"/>
  <c r="BE757" i="4"/>
  <c r="AD757" i="4"/>
  <c r="BF756" i="4"/>
  <c r="BE756" i="4"/>
  <c r="AD756" i="4"/>
  <c r="BF755" i="4"/>
  <c r="BE755" i="4"/>
  <c r="AD755" i="4"/>
  <c r="BJ754" i="4"/>
  <c r="BE754" i="4"/>
  <c r="BF754" i="4" s="1"/>
  <c r="AD754" i="4"/>
  <c r="BJ753" i="4"/>
  <c r="BE753" i="4"/>
  <c r="BF753" i="4" s="1"/>
  <c r="AD753" i="4"/>
  <c r="BF752" i="4"/>
  <c r="BE752" i="4"/>
  <c r="AD752" i="4"/>
  <c r="BJ751" i="4"/>
  <c r="BE751" i="4"/>
  <c r="BF751" i="4" s="1"/>
  <c r="AD751" i="4"/>
  <c r="BF750" i="4"/>
  <c r="BE750" i="4"/>
  <c r="AD750" i="4"/>
  <c r="BF749" i="4"/>
  <c r="BE749" i="4"/>
  <c r="AD749" i="4"/>
  <c r="AD748" i="4"/>
  <c r="AD747" i="4"/>
  <c r="AD746" i="4"/>
  <c r="AD745" i="4"/>
  <c r="AD744" i="4"/>
  <c r="AD743" i="4"/>
  <c r="AD742" i="4"/>
  <c r="AD741" i="4"/>
  <c r="AD740" i="4"/>
  <c r="AD739" i="4"/>
  <c r="AD738" i="4"/>
  <c r="AD737" i="4"/>
  <c r="AD736" i="4"/>
  <c r="AD735" i="4"/>
  <c r="AD734" i="4"/>
  <c r="BF733" i="4"/>
  <c r="BE733" i="4"/>
  <c r="AD733" i="4"/>
  <c r="BF732" i="4"/>
  <c r="BE732" i="4"/>
  <c r="AD732" i="4"/>
  <c r="BF731" i="4"/>
  <c r="BE731" i="4"/>
  <c r="AD731" i="4"/>
  <c r="BF730" i="4"/>
  <c r="BE730" i="4"/>
  <c r="AD730" i="4"/>
  <c r="BF729" i="4"/>
  <c r="BE729" i="4"/>
  <c r="AD729" i="4"/>
  <c r="BF728" i="4"/>
  <c r="BE728" i="4"/>
  <c r="AD728" i="4"/>
  <c r="BF727" i="4"/>
  <c r="BE727" i="4"/>
  <c r="AD727" i="4"/>
  <c r="BF726" i="4"/>
  <c r="BE726" i="4"/>
  <c r="AD726" i="4"/>
  <c r="BF725" i="4"/>
  <c r="BE725" i="4"/>
  <c r="AD725" i="4"/>
  <c r="BF724" i="4"/>
  <c r="BE724" i="4"/>
  <c r="AD724" i="4"/>
  <c r="BF723" i="4"/>
  <c r="BE723" i="4"/>
  <c r="AD723" i="4"/>
  <c r="BF722" i="4"/>
  <c r="BE722" i="4"/>
  <c r="AD722" i="4"/>
  <c r="BF721" i="4"/>
  <c r="BE721" i="4"/>
  <c r="AD721" i="4"/>
  <c r="BF720" i="4"/>
  <c r="BE720" i="4"/>
  <c r="AD720" i="4"/>
  <c r="BF719" i="4"/>
  <c r="BE719" i="4"/>
  <c r="AD719" i="4"/>
  <c r="BF718" i="4"/>
  <c r="BE718" i="4"/>
  <c r="AD718" i="4"/>
  <c r="BF717" i="4"/>
  <c r="BE717" i="4"/>
  <c r="AD717" i="4"/>
  <c r="BF716" i="4"/>
  <c r="BE716" i="4"/>
  <c r="AD716" i="4"/>
  <c r="BF715" i="4"/>
  <c r="BE715" i="4"/>
  <c r="AD715" i="4"/>
  <c r="BF714" i="4"/>
  <c r="BE714" i="4"/>
  <c r="AD714" i="4"/>
  <c r="BF713" i="4"/>
  <c r="BE713" i="4"/>
  <c r="AD713" i="4"/>
  <c r="BF712" i="4"/>
  <c r="BE712" i="4"/>
  <c r="AD712" i="4"/>
  <c r="BF711" i="4"/>
  <c r="BE711" i="4"/>
  <c r="AD711" i="4"/>
  <c r="BF710" i="4"/>
  <c r="BE710" i="4"/>
  <c r="AD710" i="4"/>
  <c r="AD709" i="4"/>
  <c r="AD708" i="4"/>
  <c r="AD707" i="4"/>
  <c r="AD706" i="4"/>
  <c r="AD705" i="4"/>
  <c r="AD704" i="4"/>
  <c r="AD703" i="4"/>
  <c r="AD702" i="4"/>
  <c r="AD701" i="4"/>
  <c r="AD700" i="4"/>
  <c r="AD699" i="4"/>
  <c r="AD698" i="4"/>
  <c r="AD697" i="4"/>
  <c r="BF696" i="4"/>
  <c r="BE696" i="4"/>
  <c r="AD696" i="4"/>
  <c r="BF695" i="4"/>
  <c r="BE695" i="4"/>
  <c r="AD695" i="4"/>
  <c r="BF694" i="4"/>
  <c r="BE694" i="4"/>
  <c r="AD694" i="4"/>
  <c r="BF693" i="4"/>
  <c r="BE693" i="4"/>
  <c r="AD693" i="4"/>
  <c r="BF692" i="4"/>
  <c r="BE692" i="4"/>
  <c r="AD692" i="4"/>
  <c r="BJ691" i="4"/>
  <c r="BF691" i="4"/>
  <c r="BE691" i="4"/>
  <c r="AD691" i="4"/>
  <c r="AD690" i="4"/>
  <c r="AD689" i="4"/>
  <c r="AD688" i="4"/>
  <c r="AD687" i="4"/>
  <c r="AD686" i="4"/>
  <c r="AD685" i="4"/>
  <c r="AD684" i="4"/>
  <c r="AD683" i="4"/>
  <c r="AD682" i="4"/>
  <c r="AD681" i="4"/>
  <c r="AD680" i="4"/>
  <c r="AD679" i="4"/>
  <c r="AD678" i="4"/>
  <c r="AD677" i="4"/>
  <c r="BF676" i="4"/>
  <c r="BE676" i="4"/>
  <c r="AD676" i="4"/>
  <c r="BF675" i="4"/>
  <c r="BE675" i="4"/>
  <c r="AD675" i="4"/>
  <c r="BF674" i="4"/>
  <c r="BE674" i="4"/>
  <c r="AD674" i="4"/>
  <c r="BF673" i="4"/>
  <c r="BE673" i="4"/>
  <c r="AD673" i="4"/>
  <c r="BF672" i="4"/>
  <c r="BE672" i="4"/>
  <c r="AD672" i="4"/>
  <c r="BJ671" i="4"/>
  <c r="BF671" i="4"/>
  <c r="BE671" i="4"/>
  <c r="AD671" i="4"/>
  <c r="AD670" i="4"/>
  <c r="BF669" i="4"/>
  <c r="BE669" i="4"/>
  <c r="AD669" i="4"/>
  <c r="BF668" i="4"/>
  <c r="BE668" i="4"/>
  <c r="AD668" i="4"/>
  <c r="BF667" i="4"/>
  <c r="BE667" i="4"/>
  <c r="AD667" i="4"/>
  <c r="BF666" i="4"/>
  <c r="BE666" i="4"/>
  <c r="AD666" i="4"/>
  <c r="AD665" i="4"/>
  <c r="BF664" i="4"/>
  <c r="BE664" i="4"/>
  <c r="AD664" i="4"/>
  <c r="BF663" i="4"/>
  <c r="BE663" i="4"/>
  <c r="AD663" i="4"/>
  <c r="BF662" i="4"/>
  <c r="BE662" i="4"/>
  <c r="AD662" i="4"/>
  <c r="AD661" i="4"/>
  <c r="BF660" i="4"/>
  <c r="BE660" i="4"/>
  <c r="AD660" i="4"/>
  <c r="AD659" i="4"/>
  <c r="AD658" i="4"/>
  <c r="AD657" i="4"/>
  <c r="BF656" i="4"/>
  <c r="BE656" i="4"/>
  <c r="AD656" i="4"/>
  <c r="BF655" i="4"/>
  <c r="BE655" i="4"/>
  <c r="AD655" i="4"/>
  <c r="BF654" i="4"/>
  <c r="BE654" i="4"/>
  <c r="AD654" i="4"/>
  <c r="BF653" i="4"/>
  <c r="BE653" i="4"/>
  <c r="AD653" i="4"/>
  <c r="AD652" i="4"/>
  <c r="BF651" i="4"/>
  <c r="BE651" i="4"/>
  <c r="AD651" i="4"/>
  <c r="BF650" i="4"/>
  <c r="BE650" i="4"/>
  <c r="AD650" i="4"/>
  <c r="BF649" i="4"/>
  <c r="BE649" i="4"/>
  <c r="AD649" i="4"/>
  <c r="AD648" i="4"/>
  <c r="BF647" i="4"/>
  <c r="BE647" i="4"/>
  <c r="AD647" i="4"/>
  <c r="AD646" i="4"/>
  <c r="AD645" i="4"/>
  <c r="AD644" i="4"/>
  <c r="BF643" i="4"/>
  <c r="BE643" i="4"/>
  <c r="AD643" i="4"/>
  <c r="BF642" i="4"/>
  <c r="BE642" i="4"/>
  <c r="AD642" i="4"/>
  <c r="BF641" i="4"/>
  <c r="BE641" i="4"/>
  <c r="AD641" i="4"/>
  <c r="BF640" i="4"/>
  <c r="BE640" i="4"/>
  <c r="AD640" i="4"/>
  <c r="AD639" i="4"/>
  <c r="BF638" i="4"/>
  <c r="BE638" i="4"/>
  <c r="AD638" i="4"/>
  <c r="BF637" i="4"/>
  <c r="BE637" i="4"/>
  <c r="AD637" i="4"/>
  <c r="BF636" i="4"/>
  <c r="BE636" i="4"/>
  <c r="AD636" i="4"/>
  <c r="AD635" i="4"/>
  <c r="BF634" i="4"/>
  <c r="BE634" i="4"/>
  <c r="AD634" i="4"/>
  <c r="AD633" i="4"/>
  <c r="AD632" i="4"/>
  <c r="AD631" i="4"/>
  <c r="AD630" i="4"/>
  <c r="AD629" i="4"/>
  <c r="AD628" i="4"/>
  <c r="AD627" i="4"/>
  <c r="AD626" i="4"/>
  <c r="AD625" i="4"/>
  <c r="AD624" i="4"/>
  <c r="AD623" i="4"/>
  <c r="AD622" i="4"/>
  <c r="AD621" i="4"/>
  <c r="AD620" i="4"/>
  <c r="AD619" i="4"/>
  <c r="AD618" i="4"/>
  <c r="BF617" i="4"/>
  <c r="BE617" i="4"/>
  <c r="AD617" i="4"/>
  <c r="BF616" i="4"/>
  <c r="BE616" i="4"/>
  <c r="AD616" i="4"/>
  <c r="BF615" i="4"/>
  <c r="BE615" i="4"/>
  <c r="AD615" i="4"/>
  <c r="BF614" i="4"/>
  <c r="BE614" i="4"/>
  <c r="AD614" i="4"/>
  <c r="AD613" i="4"/>
  <c r="BF612" i="4"/>
  <c r="BE612" i="4"/>
  <c r="AD612" i="4"/>
  <c r="BF611" i="4"/>
  <c r="BE611" i="4"/>
  <c r="AD611" i="4"/>
  <c r="BF610" i="4"/>
  <c r="BE610" i="4"/>
  <c r="AD610" i="4"/>
  <c r="BF609" i="4"/>
  <c r="BE609" i="4"/>
  <c r="AD609" i="4"/>
  <c r="BF608" i="4"/>
  <c r="BE608" i="4"/>
  <c r="AD608" i="4"/>
  <c r="BF607" i="4"/>
  <c r="BE607" i="4"/>
  <c r="AD607" i="4"/>
  <c r="BF606" i="4"/>
  <c r="BE606" i="4"/>
  <c r="AD606" i="4"/>
  <c r="BF605" i="4"/>
  <c r="BE605" i="4"/>
  <c r="AD605" i="4"/>
  <c r="BF604" i="4"/>
  <c r="BE604" i="4"/>
  <c r="AD604" i="4"/>
  <c r="BF603" i="4"/>
  <c r="BE603" i="4"/>
  <c r="AD603" i="4"/>
  <c r="AD602" i="4"/>
  <c r="BF601" i="4"/>
  <c r="BE601" i="4"/>
  <c r="AD601" i="4"/>
  <c r="AD600" i="4"/>
  <c r="AD599" i="4"/>
  <c r="AD598" i="4"/>
  <c r="BF597" i="4"/>
  <c r="BE597" i="4"/>
  <c r="AD597" i="4"/>
  <c r="BF596" i="4"/>
  <c r="BE596" i="4"/>
  <c r="AD596" i="4"/>
  <c r="BF595" i="4"/>
  <c r="BE595" i="4"/>
  <c r="AD595" i="4"/>
  <c r="BF594" i="4"/>
  <c r="BE594" i="4"/>
  <c r="AD594" i="4"/>
  <c r="AD593" i="4"/>
  <c r="BF592" i="4"/>
  <c r="BE592" i="4"/>
  <c r="AD592" i="4"/>
  <c r="BF591" i="4"/>
  <c r="BE591" i="4"/>
  <c r="AD591" i="4"/>
  <c r="BF590" i="4"/>
  <c r="BE590" i="4"/>
  <c r="AD590" i="4"/>
  <c r="BF589" i="4"/>
  <c r="BE589" i="4"/>
  <c r="AD589" i="4"/>
  <c r="BF588" i="4"/>
  <c r="BE588" i="4"/>
  <c r="AD588" i="4"/>
  <c r="BF587" i="4"/>
  <c r="BE587" i="4"/>
  <c r="AD587" i="4"/>
  <c r="BF586" i="4"/>
  <c r="BE586" i="4"/>
  <c r="AD586" i="4"/>
  <c r="BF585" i="4"/>
  <c r="BE585" i="4"/>
  <c r="AD585" i="4"/>
  <c r="BF584" i="4"/>
  <c r="BE584" i="4"/>
  <c r="AD584" i="4"/>
  <c r="BF583" i="4"/>
  <c r="BE583" i="4"/>
  <c r="AD583" i="4"/>
  <c r="AD582" i="4"/>
  <c r="BF581" i="4"/>
  <c r="BE581" i="4"/>
  <c r="AD581" i="4"/>
  <c r="AD580" i="4"/>
  <c r="AD579" i="4"/>
  <c r="AD578" i="4"/>
  <c r="BF577" i="4"/>
  <c r="BE577" i="4"/>
  <c r="AD577" i="4"/>
  <c r="BF576" i="4"/>
  <c r="BE576" i="4"/>
  <c r="AD576" i="4"/>
  <c r="BF575" i="4"/>
  <c r="BE575" i="4"/>
  <c r="AD575" i="4"/>
  <c r="BF574" i="4"/>
  <c r="BE574" i="4"/>
  <c r="AD574" i="4"/>
  <c r="AD573" i="4"/>
  <c r="BF572" i="4"/>
  <c r="BE572" i="4"/>
  <c r="AD572" i="4"/>
  <c r="BF571" i="4"/>
  <c r="BE571" i="4"/>
  <c r="AD571" i="4"/>
  <c r="BF570" i="4"/>
  <c r="BE570" i="4"/>
  <c r="AD570" i="4"/>
  <c r="BF569" i="4"/>
  <c r="BE569" i="4"/>
  <c r="AD569" i="4"/>
  <c r="BF568" i="4"/>
  <c r="BE568" i="4"/>
  <c r="AD568" i="4"/>
  <c r="BF567" i="4"/>
  <c r="BE567" i="4"/>
  <c r="AD567" i="4"/>
  <c r="BF566" i="4"/>
  <c r="BE566" i="4"/>
  <c r="AD566" i="4"/>
  <c r="BF565" i="4"/>
  <c r="BE565" i="4"/>
  <c r="AD565" i="4"/>
  <c r="BF564" i="4"/>
  <c r="BE564" i="4"/>
  <c r="AD564" i="4"/>
  <c r="BF563" i="4"/>
  <c r="BE563" i="4"/>
  <c r="AD563" i="4"/>
  <c r="AD562" i="4"/>
  <c r="BF547" i="4"/>
  <c r="BE547" i="4"/>
  <c r="AD547" i="4"/>
  <c r="AD546" i="4"/>
  <c r="AD545" i="4"/>
  <c r="AD544" i="4"/>
  <c r="AD543" i="4"/>
  <c r="AD542" i="4"/>
  <c r="AD541" i="4"/>
  <c r="AD526" i="4"/>
  <c r="AD525" i="4"/>
  <c r="AD524" i="4"/>
  <c r="AD523" i="4"/>
  <c r="AD522" i="4"/>
  <c r="AD521" i="4"/>
  <c r="AD520" i="4"/>
  <c r="AD519" i="4"/>
  <c r="AD518" i="4"/>
  <c r="AD517" i="4"/>
  <c r="AD516" i="4"/>
  <c r="AD515" i="4"/>
  <c r="AD514" i="4"/>
  <c r="AB514" i="4"/>
  <c r="AD513" i="4"/>
  <c r="AD512" i="4"/>
  <c r="AD511" i="4"/>
  <c r="BF510" i="4"/>
  <c r="BE510" i="4"/>
  <c r="AD510" i="4"/>
  <c r="O510" i="4"/>
  <c r="BF747" i="4" s="1"/>
  <c r="L510" i="4"/>
  <c r="BF746" i="4" s="1"/>
  <c r="J510" i="4"/>
  <c r="BF745" i="4" s="1"/>
  <c r="H510" i="4"/>
  <c r="BE744" i="4" s="1"/>
  <c r="Q509" i="4"/>
  <c r="Q508" i="4"/>
  <c r="Q507" i="4"/>
  <c r="Q506" i="4"/>
  <c r="Q505" i="4"/>
  <c r="Q504" i="4"/>
  <c r="Q503" i="4"/>
  <c r="Q502" i="4"/>
  <c r="Q501" i="4"/>
  <c r="Q500" i="4"/>
  <c r="Q499" i="4"/>
  <c r="Q498" i="4"/>
  <c r="Q497" i="4"/>
  <c r="Q496" i="4"/>
  <c r="BF495" i="4"/>
  <c r="BE495" i="4"/>
  <c r="AD495" i="4"/>
  <c r="Q495" i="4"/>
  <c r="Q510" i="4" s="1"/>
  <c r="BF494" i="4"/>
  <c r="BE494" i="4"/>
  <c r="AD494" i="4"/>
  <c r="BF493" i="4"/>
  <c r="BE493" i="4"/>
  <c r="AD493" i="4"/>
  <c r="BF492" i="4"/>
  <c r="BE492" i="4"/>
  <c r="AD492" i="4"/>
  <c r="BF491" i="4"/>
  <c r="BE491" i="4"/>
  <c r="AD491" i="4"/>
  <c r="AD490" i="4"/>
  <c r="O490" i="4"/>
  <c r="BF742" i="4" s="1"/>
  <c r="L490" i="4"/>
  <c r="BF741" i="4" s="1"/>
  <c r="J490" i="4"/>
  <c r="BF740" i="4" s="1"/>
  <c r="H490" i="4"/>
  <c r="BF739" i="4" s="1"/>
  <c r="Q489" i="4"/>
  <c r="Q488" i="4"/>
  <c r="Q487" i="4"/>
  <c r="Q486" i="4"/>
  <c r="Q485" i="4"/>
  <c r="Q484" i="4"/>
  <c r="Q483" i="4"/>
  <c r="Q482" i="4"/>
  <c r="Q481" i="4"/>
  <c r="Q480" i="4"/>
  <c r="Q479" i="4"/>
  <c r="Q478" i="4"/>
  <c r="Q477" i="4"/>
  <c r="Q476" i="4"/>
  <c r="BF475" i="4"/>
  <c r="BE475" i="4"/>
  <c r="AD475" i="4"/>
  <c r="Q475" i="4"/>
  <c r="Q490" i="4" s="1"/>
  <c r="BF474" i="4"/>
  <c r="BE474" i="4"/>
  <c r="AD474" i="4"/>
  <c r="BF473" i="4"/>
  <c r="BE473" i="4"/>
  <c r="AD473" i="4"/>
  <c r="BF472" i="4"/>
  <c r="BE472" i="4"/>
  <c r="AD472" i="4"/>
  <c r="BF471" i="4"/>
  <c r="BE471" i="4"/>
  <c r="AD471" i="4"/>
  <c r="BF470" i="4"/>
  <c r="BE470" i="4"/>
  <c r="AD470" i="4"/>
  <c r="O470" i="4"/>
  <c r="BF737" i="4" s="1"/>
  <c r="L470" i="4"/>
  <c r="BF736" i="4" s="1"/>
  <c r="J470" i="4"/>
  <c r="BF735" i="4" s="1"/>
  <c r="H470" i="4"/>
  <c r="BF734" i="4" s="1"/>
  <c r="Q469" i="4"/>
  <c r="Q468" i="4"/>
  <c r="Q467" i="4"/>
  <c r="Q466" i="4"/>
  <c r="Q465" i="4"/>
  <c r="Q464" i="4"/>
  <c r="Q463" i="4"/>
  <c r="Q462" i="4"/>
  <c r="Q461" i="4"/>
  <c r="Q460" i="4"/>
  <c r="Q459" i="4"/>
  <c r="Q458" i="4"/>
  <c r="Q457" i="4"/>
  <c r="Q456" i="4"/>
  <c r="AD455" i="4"/>
  <c r="Q455" i="4"/>
  <c r="BF454" i="4"/>
  <c r="BE454" i="4"/>
  <c r="AD454" i="4"/>
  <c r="BF453" i="4"/>
  <c r="BE453" i="4"/>
  <c r="AD453" i="4"/>
  <c r="BF452" i="4"/>
  <c r="BE452" i="4"/>
  <c r="AD452" i="4"/>
  <c r="BF451" i="4"/>
  <c r="BE451" i="4"/>
  <c r="AD451" i="4"/>
  <c r="BF450" i="4"/>
  <c r="BE450" i="4"/>
  <c r="AD450" i="4"/>
  <c r="AB450" i="4"/>
  <c r="BF449" i="4"/>
  <c r="BE449" i="4"/>
  <c r="AD449" i="4"/>
  <c r="AD448" i="4"/>
  <c r="BF447" i="4"/>
  <c r="BE447" i="4"/>
  <c r="AD447" i="4"/>
  <c r="Q446" i="4"/>
  <c r="K446" i="4"/>
  <c r="Q445" i="4"/>
  <c r="K445" i="4"/>
  <c r="BF444" i="4"/>
  <c r="BE444" i="4"/>
  <c r="AD444" i="4"/>
  <c r="Q444" i="4"/>
  <c r="K444" i="4"/>
  <c r="BF443" i="4"/>
  <c r="BE443" i="4"/>
  <c r="AD443" i="4"/>
  <c r="S443" i="4"/>
  <c r="BF690" i="4" s="1"/>
  <c r="BF442" i="4"/>
  <c r="BE442" i="4"/>
  <c r="AD442" i="4"/>
  <c r="BF441" i="4"/>
  <c r="BE441" i="4"/>
  <c r="AD441" i="4"/>
  <c r="BF440" i="4"/>
  <c r="BE440" i="4"/>
  <c r="AD440" i="4"/>
  <c r="AD439" i="4"/>
  <c r="N438" i="4"/>
  <c r="N437" i="4"/>
  <c r="BF436" i="4"/>
  <c r="BE436" i="4"/>
  <c r="AD436" i="4"/>
  <c r="N436" i="4"/>
  <c r="BF435" i="4"/>
  <c r="BE435" i="4"/>
  <c r="AD435" i="4"/>
  <c r="BF434" i="4"/>
  <c r="BE434" i="4"/>
  <c r="AD434" i="4"/>
  <c r="BF433" i="4"/>
  <c r="BE433" i="4"/>
  <c r="AD433" i="4"/>
  <c r="BF432" i="4"/>
  <c r="BE432" i="4"/>
  <c r="AD432" i="4"/>
  <c r="BF431" i="4"/>
  <c r="BE431" i="4"/>
  <c r="AD431" i="4"/>
  <c r="AD430" i="4"/>
  <c r="AD429" i="4"/>
  <c r="M428" i="4"/>
  <c r="M427" i="4"/>
  <c r="M426" i="4"/>
  <c r="M425" i="4"/>
  <c r="M424" i="4"/>
  <c r="M423" i="4"/>
  <c r="M422" i="4"/>
  <c r="M421" i="4"/>
  <c r="M420" i="4"/>
  <c r="AD419" i="4"/>
  <c r="M419" i="4"/>
  <c r="AD418" i="4"/>
  <c r="AD417" i="4"/>
  <c r="AD416" i="4"/>
  <c r="AD415" i="4"/>
  <c r="AD414" i="4"/>
  <c r="BF413" i="4"/>
  <c r="BE413" i="4"/>
  <c r="AD413" i="4"/>
  <c r="BF412" i="4"/>
  <c r="BE412" i="4"/>
  <c r="AD412" i="4"/>
  <c r="BF411" i="4"/>
  <c r="BE411" i="4"/>
  <c r="AD411" i="4"/>
  <c r="BF410" i="4"/>
  <c r="BE410" i="4"/>
  <c r="AD410" i="4"/>
  <c r="BF409" i="4"/>
  <c r="BE409" i="4"/>
  <c r="AD409" i="4"/>
  <c r="BF408" i="4"/>
  <c r="BE408" i="4"/>
  <c r="AD408" i="4"/>
  <c r="AD407" i="4"/>
  <c r="BF406" i="4"/>
  <c r="BE406" i="4"/>
  <c r="AD406" i="4"/>
  <c r="BF405" i="4"/>
  <c r="BE405" i="4"/>
  <c r="AD405" i="4"/>
  <c r="BF404" i="4"/>
  <c r="BE404" i="4"/>
  <c r="AD404" i="4"/>
  <c r="BF403" i="4"/>
  <c r="BE403" i="4"/>
  <c r="AD403" i="4"/>
  <c r="BF402" i="4"/>
  <c r="BE402" i="4"/>
  <c r="AD402" i="4"/>
  <c r="BF401" i="4"/>
  <c r="BE401" i="4"/>
  <c r="AD401" i="4"/>
  <c r="AD400" i="4"/>
  <c r="AD399" i="4"/>
  <c r="AD398" i="4"/>
  <c r="AD397" i="4"/>
  <c r="AD394" i="4"/>
  <c r="AD393" i="4"/>
  <c r="AD392" i="4"/>
  <c r="AD391" i="4"/>
  <c r="BF390" i="4"/>
  <c r="BE390" i="4"/>
  <c r="AD390" i="4"/>
  <c r="BF389" i="4"/>
  <c r="BE389" i="4"/>
  <c r="AD389" i="4"/>
  <c r="BF388" i="4"/>
  <c r="BE388" i="4"/>
  <c r="AD388" i="4"/>
  <c r="BF387" i="4"/>
  <c r="BE387" i="4"/>
  <c r="AD387" i="4"/>
  <c r="BF386" i="4"/>
  <c r="BE386" i="4"/>
  <c r="AD386" i="4"/>
  <c r="BF385" i="4"/>
  <c r="BE385" i="4"/>
  <c r="AD385" i="4"/>
  <c r="AD384" i="4"/>
  <c r="AD383" i="4"/>
  <c r="AD382" i="4"/>
  <c r="AD381" i="4"/>
  <c r="O381" i="4" a="1"/>
  <c r="O381" i="4" s="1"/>
  <c r="M381" i="4" a="1"/>
  <c r="M381" i="4" s="1"/>
  <c r="K381" i="4" a="1"/>
  <c r="K381" i="4" s="1"/>
  <c r="I381" i="4" a="1"/>
  <c r="I381" i="4"/>
  <c r="BF417" i="4" s="1"/>
  <c r="G381" i="4" a="1"/>
  <c r="G381" i="4" s="1"/>
  <c r="E381" i="4" a="1"/>
  <c r="E381" i="4" s="1"/>
  <c r="AD380" i="4"/>
  <c r="AD379" i="4"/>
  <c r="AD378" i="4"/>
  <c r="O378" i="4" a="1"/>
  <c r="O378" i="4"/>
  <c r="BE399" i="4" s="1"/>
  <c r="M378" i="4" a="1"/>
  <c r="M378" i="4"/>
  <c r="M387" i="4" s="1"/>
  <c r="K378" i="4" a="1"/>
  <c r="K378" i="4" s="1"/>
  <c r="I378" i="4" a="1"/>
  <c r="I378" i="4" s="1"/>
  <c r="G378" i="4" a="1"/>
  <c r="G378" i="4" s="1"/>
  <c r="E378" i="4" a="1"/>
  <c r="E378" i="4"/>
  <c r="BF392" i="4" s="1"/>
  <c r="AD377" i="4"/>
  <c r="AD376" i="4"/>
  <c r="AD375" i="4"/>
  <c r="AD374" i="4"/>
  <c r="AD373" i="4"/>
  <c r="AD372" i="4"/>
  <c r="AD371" i="4"/>
  <c r="AD370" i="4"/>
  <c r="AD367" i="4"/>
  <c r="BF366" i="4"/>
  <c r="BE366" i="4"/>
  <c r="AD366" i="4"/>
  <c r="BF365" i="4"/>
  <c r="BE365" i="4"/>
  <c r="AD365" i="4"/>
  <c r="BJ364" i="4"/>
  <c r="BE364" i="4"/>
  <c r="BF364" i="4" s="1"/>
  <c r="AD364" i="4"/>
  <c r="BF363" i="4"/>
  <c r="BE363" i="4"/>
  <c r="AD363" i="4"/>
  <c r="BJ362" i="4"/>
  <c r="BE362" i="4"/>
  <c r="BF362" i="4" s="1"/>
  <c r="AD362" i="4"/>
  <c r="BF337" i="4"/>
  <c r="BE337" i="4"/>
  <c r="AD337" i="4"/>
  <c r="BJ336" i="4"/>
  <c r="BF336" i="4"/>
  <c r="BE336" i="4"/>
  <c r="AD336" i="4"/>
  <c r="BF335" i="4"/>
  <c r="BE335" i="4"/>
  <c r="AD335" i="4"/>
  <c r="BF334" i="4"/>
  <c r="BE334" i="4"/>
  <c r="AD334" i="4"/>
  <c r="BF333" i="4"/>
  <c r="BE333" i="4"/>
  <c r="AD333" i="4"/>
  <c r="BF332" i="4"/>
  <c r="BE332" i="4"/>
  <c r="AD332" i="4"/>
  <c r="G332" i="4" a="1"/>
  <c r="G332" i="4" s="1"/>
  <c r="BF331" i="4"/>
  <c r="BE331" i="4"/>
  <c r="AD331" i="4"/>
  <c r="AD330" i="4"/>
  <c r="BF329" i="4"/>
  <c r="BE329" i="4"/>
  <c r="AD329" i="4"/>
  <c r="BF328" i="4"/>
  <c r="BE328" i="4"/>
  <c r="AD328" i="4"/>
  <c r="AD327" i="4"/>
  <c r="AD326" i="4"/>
  <c r="AD325" i="4"/>
  <c r="AD324" i="4"/>
  <c r="AD323" i="4"/>
  <c r="N323" i="4"/>
  <c r="BF330" i="4" s="1"/>
  <c r="AD322" i="4"/>
  <c r="AD321" i="4"/>
  <c r="AD320" i="4"/>
  <c r="AD319" i="4"/>
  <c r="O319" i="4" a="1"/>
  <c r="M319" i="4" a="1"/>
  <c r="M319" i="4" s="1"/>
  <c r="I319" i="4" a="1"/>
  <c r="I319" i="4" s="1"/>
  <c r="BF273" i="4" s="1"/>
  <c r="AD318" i="4"/>
  <c r="O318" i="4"/>
  <c r="BF326" i="4" s="1"/>
  <c r="AD317" i="4"/>
  <c r="O317" i="4"/>
  <c r="BF325" i="4" s="1"/>
  <c r="AD316" i="4"/>
  <c r="O316" i="4"/>
  <c r="BF324" i="4" s="1"/>
  <c r="K316" i="4"/>
  <c r="BE288" i="4" s="1"/>
  <c r="AD315" i="4"/>
  <c r="O315" i="4"/>
  <c r="BE323" i="4" s="1"/>
  <c r="K315" i="4"/>
  <c r="BF287" i="4" s="1"/>
  <c r="AD314" i="4"/>
  <c r="O314" i="4"/>
  <c r="BF322" i="4" s="1"/>
  <c r="K314" i="4"/>
  <c r="BE286" i="4" s="1"/>
  <c r="AD313" i="4"/>
  <c r="O313" i="4"/>
  <c r="BF321" i="4" s="1"/>
  <c r="K313" i="4"/>
  <c r="BF285" i="4" s="1"/>
  <c r="AD312" i="4"/>
  <c r="O312" i="4"/>
  <c r="BE320" i="4" s="1"/>
  <c r="K312" i="4"/>
  <c r="BF284" i="4" s="1"/>
  <c r="AD311" i="4"/>
  <c r="O311" i="4"/>
  <c r="BF319" i="4" s="1"/>
  <c r="K311" i="4"/>
  <c r="BE283" i="4" s="1"/>
  <c r="AD310" i="4"/>
  <c r="O310" i="4"/>
  <c r="BF318" i="4" s="1"/>
  <c r="K310" i="4"/>
  <c r="BF282" i="4" s="1"/>
  <c r="AD309" i="4"/>
  <c r="O309" i="4"/>
  <c r="BF317" i="4" s="1"/>
  <c r="K309" i="4"/>
  <c r="BF281" i="4" s="1"/>
  <c r="BF308" i="4"/>
  <c r="BE308" i="4"/>
  <c r="AD308" i="4"/>
  <c r="O308" i="4"/>
  <c r="BE316" i="4" s="1"/>
  <c r="K308" i="4"/>
  <c r="BF307" i="4"/>
  <c r="BE307" i="4"/>
  <c r="AD307" i="4"/>
  <c r="BF306" i="4"/>
  <c r="BE306" i="4"/>
  <c r="AD306" i="4"/>
  <c r="O306" i="4"/>
  <c r="BF315" i="4" s="1"/>
  <c r="K306" i="4"/>
  <c r="BF305" i="4"/>
  <c r="BE305" i="4"/>
  <c r="AD305" i="4"/>
  <c r="O305" i="4"/>
  <c r="BF314" i="4" s="1"/>
  <c r="BF304" i="4"/>
  <c r="BE304" i="4"/>
  <c r="AD304" i="4"/>
  <c r="O304" i="4"/>
  <c r="BF313" i="4" s="1"/>
  <c r="BF303" i="4"/>
  <c r="BE303" i="4"/>
  <c r="AD303" i="4"/>
  <c r="BF302" i="4"/>
  <c r="BE302" i="4"/>
  <c r="AD302" i="4"/>
  <c r="BF301" i="4"/>
  <c r="BE301" i="4"/>
  <c r="AD301" i="4"/>
  <c r="BF300" i="4"/>
  <c r="BE300" i="4"/>
  <c r="AD300" i="4"/>
  <c r="BF299" i="4"/>
  <c r="BE299" i="4"/>
  <c r="AD299" i="4"/>
  <c r="BF298" i="4"/>
  <c r="BE298" i="4"/>
  <c r="AD298" i="4"/>
  <c r="BF297" i="4"/>
  <c r="BE297" i="4"/>
  <c r="AD297" i="4"/>
  <c r="BF296" i="4"/>
  <c r="BE296" i="4"/>
  <c r="AD296" i="4"/>
  <c r="BF295" i="4"/>
  <c r="BE295" i="4"/>
  <c r="AD295" i="4"/>
  <c r="M295" i="4" a="1"/>
  <c r="M295" i="4" s="1"/>
  <c r="BF218" i="4" s="1"/>
  <c r="I295" i="4" a="1"/>
  <c r="I295" i="4" s="1"/>
  <c r="BE182" i="4" s="1"/>
  <c r="AD294" i="4"/>
  <c r="O294" i="4"/>
  <c r="BE235" i="4" s="1"/>
  <c r="K294" i="4"/>
  <c r="BF199" i="4" s="1"/>
  <c r="AD293" i="4"/>
  <c r="O293" i="4"/>
  <c r="AD292" i="4"/>
  <c r="O292" i="4"/>
  <c r="K292" i="4"/>
  <c r="BE197" i="4" s="1"/>
  <c r="AD291" i="4"/>
  <c r="O291" i="4"/>
  <c r="BF232" i="4" s="1"/>
  <c r="K291" i="4"/>
  <c r="BF196" i="4" s="1"/>
  <c r="AD290" i="4"/>
  <c r="O290" i="4"/>
  <c r="K290" i="4"/>
  <c r="BE195" i="4" s="1"/>
  <c r="AD289" i="4"/>
  <c r="O289" i="4"/>
  <c r="BF230" i="4" s="1"/>
  <c r="K289" i="4"/>
  <c r="BE194" i="4" s="1"/>
  <c r="AD288" i="4"/>
  <c r="O288" i="4"/>
  <c r="BF229" i="4" s="1"/>
  <c r="K288" i="4"/>
  <c r="BF193" i="4" s="1"/>
  <c r="AD287" i="4"/>
  <c r="O287" i="4"/>
  <c r="BF228" i="4" s="1"/>
  <c r="K287" i="4"/>
  <c r="BF192" i="4" s="1"/>
  <c r="AD286" i="4"/>
  <c r="O286" i="4"/>
  <c r="K286" i="4"/>
  <c r="BF191" i="4" s="1"/>
  <c r="AD285" i="4"/>
  <c r="O285" i="4"/>
  <c r="O295" i="4" s="1" a="1"/>
  <c r="K285" i="4"/>
  <c r="BF190" i="4" s="1"/>
  <c r="AD284" i="4"/>
  <c r="O284" i="4"/>
  <c r="K284" i="4"/>
  <c r="BF189" i="4" s="1"/>
  <c r="AD283" i="4"/>
  <c r="AD282" i="4"/>
  <c r="O282" i="4"/>
  <c r="K282" i="4"/>
  <c r="BF188" i="4" s="1"/>
  <c r="AD281" i="4"/>
  <c r="O281" i="4"/>
  <c r="K281" i="4"/>
  <c r="BF187" i="4" s="1"/>
  <c r="AD280" i="4"/>
  <c r="AD279" i="4"/>
  <c r="AD278" i="4"/>
  <c r="AD277" i="4"/>
  <c r="AD276" i="4"/>
  <c r="AD275" i="4"/>
  <c r="AD274" i="4"/>
  <c r="AD273" i="4"/>
  <c r="BF272" i="4"/>
  <c r="BE272" i="4"/>
  <c r="AD272" i="4"/>
  <c r="BF271" i="4"/>
  <c r="BE271" i="4"/>
  <c r="AD271" i="4"/>
  <c r="BF270" i="4"/>
  <c r="BE270" i="4"/>
  <c r="AD270" i="4"/>
  <c r="BF269" i="4"/>
  <c r="BE269" i="4"/>
  <c r="AD269" i="4"/>
  <c r="BF268" i="4"/>
  <c r="BE268" i="4"/>
  <c r="AD268" i="4"/>
  <c r="BF267" i="4"/>
  <c r="BE267" i="4"/>
  <c r="AD267" i="4"/>
  <c r="BF266" i="4"/>
  <c r="BE266" i="4"/>
  <c r="AD266" i="4"/>
  <c r="BF265" i="4"/>
  <c r="BE265" i="4"/>
  <c r="AD265" i="4"/>
  <c r="N265" i="4"/>
  <c r="BE162" i="4" s="1"/>
  <c r="I265" i="4"/>
  <c r="E265" i="4"/>
  <c r="BF245" i="4"/>
  <c r="BE245" i="4"/>
  <c r="AD245" i="4"/>
  <c r="BF244" i="4"/>
  <c r="BE244" i="4"/>
  <c r="AD244" i="4"/>
  <c r="BF243" i="4"/>
  <c r="BE243" i="4"/>
  <c r="AD243" i="4"/>
  <c r="BF242" i="4"/>
  <c r="BE242" i="4"/>
  <c r="AD242" i="4"/>
  <c r="BF241" i="4"/>
  <c r="BE241" i="4"/>
  <c r="AD241" i="4"/>
  <c r="BF240" i="4"/>
  <c r="BE240" i="4"/>
  <c r="AD240" i="4"/>
  <c r="AD239" i="4"/>
  <c r="AD238" i="4"/>
  <c r="K238" i="4"/>
  <c r="E238" i="4"/>
  <c r="AD237" i="4"/>
  <c r="N237" i="4"/>
  <c r="AD236" i="4"/>
  <c r="AD235" i="4"/>
  <c r="AD234" i="4"/>
  <c r="BF233" i="4"/>
  <c r="BE233" i="4"/>
  <c r="AD233" i="4"/>
  <c r="AD232" i="4"/>
  <c r="P232" i="4"/>
  <c r="N239" i="4" s="1"/>
  <c r="M232" i="4"/>
  <c r="K239" i="4" s="1"/>
  <c r="J232" i="4"/>
  <c r="H239" i="4" s="1"/>
  <c r="G232" i="4"/>
  <c r="E239" i="4" s="1"/>
  <c r="BF231" i="4"/>
  <c r="BE231" i="4"/>
  <c r="AD231" i="4"/>
  <c r="AD230" i="4"/>
  <c r="BE229" i="4"/>
  <c r="AD229" i="4"/>
  <c r="AD228" i="4"/>
  <c r="M228" i="4"/>
  <c r="J228" i="4"/>
  <c r="BF153" i="4" s="1"/>
  <c r="G228" i="4"/>
  <c r="BF227" i="4"/>
  <c r="BE227" i="4"/>
  <c r="AD227" i="4"/>
  <c r="AD226" i="4"/>
  <c r="BF225" i="4"/>
  <c r="BE225" i="4"/>
  <c r="AD225" i="4"/>
  <c r="BF224" i="4"/>
  <c r="BE224" i="4"/>
  <c r="AD224" i="4"/>
  <c r="BF223" i="4"/>
  <c r="BE223" i="4"/>
  <c r="AD223" i="4"/>
  <c r="AD222" i="4"/>
  <c r="AD221" i="4"/>
  <c r="AD220" i="4"/>
  <c r="P220" i="4"/>
  <c r="N238" i="4" s="1"/>
  <c r="M220" i="4"/>
  <c r="J220" i="4"/>
  <c r="H238" i="4" s="1"/>
  <c r="G220" i="4"/>
  <c r="AD219" i="4"/>
  <c r="AD218" i="4"/>
  <c r="BF217" i="4"/>
  <c r="BE217" i="4"/>
  <c r="AD217" i="4"/>
  <c r="BF216" i="4"/>
  <c r="BE216" i="4"/>
  <c r="AD216" i="4"/>
  <c r="M216" i="4"/>
  <c r="J216" i="4"/>
  <c r="G216" i="4"/>
  <c r="BF215" i="4"/>
  <c r="BE215" i="4"/>
  <c r="AD215" i="4"/>
  <c r="BF214" i="4"/>
  <c r="BE214" i="4"/>
  <c r="AD214" i="4"/>
  <c r="BF213" i="4"/>
  <c r="BE213" i="4"/>
  <c r="AD213" i="4"/>
  <c r="BF212" i="4"/>
  <c r="BE212" i="4"/>
  <c r="AD212" i="4"/>
  <c r="BF211" i="4"/>
  <c r="BE211" i="4"/>
  <c r="AD211" i="4"/>
  <c r="BF210" i="4"/>
  <c r="BE210" i="4"/>
  <c r="AD210" i="4"/>
  <c r="BF209" i="4"/>
  <c r="BE209" i="4"/>
  <c r="AD209" i="4"/>
  <c r="BF208" i="4"/>
  <c r="BE208" i="4"/>
  <c r="AD208" i="4"/>
  <c r="P208" i="4"/>
  <c r="M208" i="4"/>
  <c r="K237" i="4" s="1"/>
  <c r="J208" i="4"/>
  <c r="H237" i="4" s="1"/>
  <c r="G208" i="4"/>
  <c r="E237" i="4" s="1"/>
  <c r="BF207" i="4"/>
  <c r="BE207" i="4"/>
  <c r="AD207" i="4"/>
  <c r="BF206" i="4"/>
  <c r="BE206" i="4"/>
  <c r="AD206" i="4"/>
  <c r="BF205" i="4"/>
  <c r="BE205" i="4"/>
  <c r="AD205" i="4"/>
  <c r="BF204" i="4"/>
  <c r="BE204" i="4"/>
  <c r="AD204" i="4"/>
  <c r="M204" i="4"/>
  <c r="J204" i="4"/>
  <c r="G204" i="4"/>
  <c r="AD203" i="4"/>
  <c r="AD202" i="4"/>
  <c r="AD201" i="4"/>
  <c r="AD200" i="4"/>
  <c r="AD199" i="4"/>
  <c r="AD198" i="4"/>
  <c r="AD197" i="4"/>
  <c r="AD196" i="4"/>
  <c r="AD195" i="4"/>
  <c r="AD194" i="4"/>
  <c r="AD193" i="4"/>
  <c r="AD192" i="4"/>
  <c r="AB192" i="4"/>
  <c r="AD191" i="4"/>
  <c r="AD190" i="4"/>
  <c r="AD189" i="4"/>
  <c r="AD188" i="4"/>
  <c r="AD187" i="4"/>
  <c r="AD186" i="4"/>
  <c r="AD185" i="4"/>
  <c r="AD184" i="4"/>
  <c r="AD183" i="4"/>
  <c r="AD182" i="4"/>
  <c r="BF181" i="4"/>
  <c r="BE181" i="4"/>
  <c r="AD181" i="4"/>
  <c r="BF180" i="4"/>
  <c r="BE180" i="4"/>
  <c r="AD180" i="4"/>
  <c r="BF179" i="4"/>
  <c r="BE179" i="4"/>
  <c r="AD179" i="4"/>
  <c r="BF178" i="4"/>
  <c r="BE178" i="4"/>
  <c r="AD178" i="4"/>
  <c r="J178" i="4"/>
  <c r="BF630" i="4" s="1"/>
  <c r="BF177" i="4"/>
  <c r="BE177" i="4"/>
  <c r="AD177" i="4"/>
  <c r="J177" i="4"/>
  <c r="BF176" i="4"/>
  <c r="BE176" i="4"/>
  <c r="AD176" i="4"/>
  <c r="J176" i="4"/>
  <c r="BF175" i="4"/>
  <c r="BE175" i="4"/>
  <c r="AD175" i="4"/>
  <c r="J175" i="4"/>
  <c r="BF174" i="4"/>
  <c r="BE174" i="4"/>
  <c r="AD174" i="4"/>
  <c r="R174" i="4" a="1"/>
  <c r="R174" i="4"/>
  <c r="O174" i="4" a="1"/>
  <c r="O174" i="4" s="1"/>
  <c r="L174" i="4" a="1"/>
  <c r="L174" i="4"/>
  <c r="H174" i="4" a="1"/>
  <c r="H174" i="4" s="1"/>
  <c r="F174" i="4" a="1"/>
  <c r="F174" i="4"/>
  <c r="J174" i="4" s="1"/>
  <c r="BF173" i="4"/>
  <c r="BE173" i="4"/>
  <c r="AD173" i="4"/>
  <c r="BF172" i="4"/>
  <c r="BE172" i="4"/>
  <c r="AD172" i="4"/>
  <c r="J172" i="4"/>
  <c r="BF171" i="4"/>
  <c r="BE171" i="4"/>
  <c r="AD171" i="4"/>
  <c r="J171" i="4"/>
  <c r="BF170" i="4"/>
  <c r="BE170" i="4"/>
  <c r="AD170" i="4"/>
  <c r="J170" i="4"/>
  <c r="BF169" i="4"/>
  <c r="BE169" i="4"/>
  <c r="AD169" i="4"/>
  <c r="R169" i="4" a="1"/>
  <c r="R169" i="4" s="1"/>
  <c r="O169" i="4" a="1"/>
  <c r="O169" i="4" s="1"/>
  <c r="L169" i="4" a="1"/>
  <c r="L169" i="4" s="1"/>
  <c r="L180" i="4" s="1"/>
  <c r="H169" i="4" a="1"/>
  <c r="H169" i="4" s="1"/>
  <c r="F169" i="4" a="1"/>
  <c r="F169" i="4"/>
  <c r="F180" i="4" s="1"/>
  <c r="BF168" i="4"/>
  <c r="BE168" i="4"/>
  <c r="AD168" i="4"/>
  <c r="J168" i="4"/>
  <c r="AD167" i="4"/>
  <c r="AD166" i="4"/>
  <c r="AD165" i="4"/>
  <c r="BF164" i="4"/>
  <c r="BE164" i="4"/>
  <c r="AD164" i="4"/>
  <c r="J164" i="4"/>
  <c r="BF163" i="4"/>
  <c r="BE163" i="4"/>
  <c r="AD163" i="4"/>
  <c r="J163" i="4"/>
  <c r="BF162" i="4"/>
  <c r="AD162" i="4"/>
  <c r="J162" i="4"/>
  <c r="BF161" i="4"/>
  <c r="BE161" i="4"/>
  <c r="AD161" i="4"/>
  <c r="J161" i="4"/>
  <c r="BF160" i="4"/>
  <c r="BE160" i="4"/>
  <c r="AD160" i="4"/>
  <c r="R160" i="4" a="1"/>
  <c r="R160" i="4" s="1"/>
  <c r="O160" i="4" a="1"/>
  <c r="O160" i="4" s="1"/>
  <c r="L160" i="4" a="1"/>
  <c r="L160" i="4" s="1"/>
  <c r="H160" i="4" a="1"/>
  <c r="H160" i="4" s="1"/>
  <c r="F160" i="4" a="1"/>
  <c r="F160" i="4" s="1"/>
  <c r="BF159" i="4"/>
  <c r="BE159" i="4"/>
  <c r="AD159" i="4"/>
  <c r="BF158" i="4"/>
  <c r="BE158" i="4"/>
  <c r="AD158" i="4"/>
  <c r="J158" i="4"/>
  <c r="BF157" i="4"/>
  <c r="BE157" i="4"/>
  <c r="AD157" i="4"/>
  <c r="J157" i="4"/>
  <c r="BF156" i="4"/>
  <c r="BE156" i="4"/>
  <c r="AD156" i="4"/>
  <c r="J156" i="4"/>
  <c r="BF155" i="4"/>
  <c r="BE155" i="4"/>
  <c r="AD155" i="4"/>
  <c r="J155" i="4"/>
  <c r="BF154" i="4"/>
  <c r="BE154" i="4"/>
  <c r="AD154" i="4"/>
  <c r="J154" i="4"/>
  <c r="AD153" i="4"/>
  <c r="J153" i="4"/>
  <c r="BF152" i="4"/>
  <c r="BE152" i="4"/>
  <c r="AD152" i="4"/>
  <c r="J152" i="4"/>
  <c r="BF151" i="4"/>
  <c r="BE151" i="4"/>
  <c r="AD151" i="4"/>
  <c r="J151" i="4"/>
  <c r="BF150" i="4"/>
  <c r="BE150" i="4"/>
  <c r="AD150" i="4"/>
  <c r="J150" i="4"/>
  <c r="BF149" i="4"/>
  <c r="BE149" i="4"/>
  <c r="AD149" i="4"/>
  <c r="J149" i="4"/>
  <c r="BF148" i="4"/>
  <c r="BE148" i="4"/>
  <c r="AD148" i="4"/>
  <c r="R148" i="4" a="1"/>
  <c r="R148" i="4"/>
  <c r="O148" i="4" a="1"/>
  <c r="O148" i="4"/>
  <c r="L148" i="4" a="1"/>
  <c r="L148" i="4" s="1"/>
  <c r="H148" i="4" a="1"/>
  <c r="H148" i="4" s="1"/>
  <c r="F148" i="4" a="1"/>
  <c r="F148" i="4" s="1"/>
  <c r="BF147" i="4"/>
  <c r="BE147" i="4"/>
  <c r="AD147" i="4"/>
  <c r="J147" i="4"/>
  <c r="BF146" i="4"/>
  <c r="BE146" i="4"/>
  <c r="AD146" i="4"/>
  <c r="BF145" i="4"/>
  <c r="BE145" i="4"/>
  <c r="AD145" i="4"/>
  <c r="BF144" i="4"/>
  <c r="BE144" i="4"/>
  <c r="AD144" i="4"/>
  <c r="BF143" i="4"/>
  <c r="BE143" i="4"/>
  <c r="AD143" i="4"/>
  <c r="BF142" i="4"/>
  <c r="BE142" i="4"/>
  <c r="AD142" i="4"/>
  <c r="BF141" i="4"/>
  <c r="BE141" i="4"/>
  <c r="AD141" i="4"/>
  <c r="BF140" i="4"/>
  <c r="BE140" i="4"/>
  <c r="AD140" i="4"/>
  <c r="BF139" i="4"/>
  <c r="BE139" i="4"/>
  <c r="AD139" i="4"/>
  <c r="BF138" i="4"/>
  <c r="BE138" i="4"/>
  <c r="AD138" i="4"/>
  <c r="BF137" i="4"/>
  <c r="BE137" i="4"/>
  <c r="AD137" i="4"/>
  <c r="BF136" i="4"/>
  <c r="BE136" i="4"/>
  <c r="AD136" i="4"/>
  <c r="BF135" i="4"/>
  <c r="BE135" i="4"/>
  <c r="AD135" i="4"/>
  <c r="AD134" i="4"/>
  <c r="BF133" i="4"/>
  <c r="BE133" i="4"/>
  <c r="AD133" i="4"/>
  <c r="BF132" i="4"/>
  <c r="BE132" i="4"/>
  <c r="AD132" i="4"/>
  <c r="BF131" i="4"/>
  <c r="BE131" i="4"/>
  <c r="AD131" i="4"/>
  <c r="BF130" i="4"/>
  <c r="BE130" i="4"/>
  <c r="AD130" i="4"/>
  <c r="BF129" i="4"/>
  <c r="BE129" i="4"/>
  <c r="AD129" i="4"/>
  <c r="BF128" i="4"/>
  <c r="BE128" i="4"/>
  <c r="AD128" i="4"/>
  <c r="BF127" i="4"/>
  <c r="BE127" i="4"/>
  <c r="AD127" i="4"/>
  <c r="BF126" i="4"/>
  <c r="BE126" i="4"/>
  <c r="AD126" i="4"/>
  <c r="N126" i="4"/>
  <c r="K126" i="4"/>
  <c r="H126" i="4"/>
  <c r="E126" i="4"/>
  <c r="AD125" i="4"/>
  <c r="BF124" i="4"/>
  <c r="BE124" i="4"/>
  <c r="AD124" i="4"/>
  <c r="AD123" i="4"/>
  <c r="AD122" i="4"/>
  <c r="AD121" i="4"/>
  <c r="BF120" i="4"/>
  <c r="BE120" i="4"/>
  <c r="AD120" i="4"/>
  <c r="BF119" i="4"/>
  <c r="BE119" i="4"/>
  <c r="AD119" i="4"/>
  <c r="BF118" i="4"/>
  <c r="BE118" i="4"/>
  <c r="AD118" i="4"/>
  <c r="BF117" i="4"/>
  <c r="BE117" i="4"/>
  <c r="AD117" i="4"/>
  <c r="BF116" i="4"/>
  <c r="BE116" i="4"/>
  <c r="AD116" i="4"/>
  <c r="BF115" i="4"/>
  <c r="BE115" i="4"/>
  <c r="AD115" i="4"/>
  <c r="BF114" i="4"/>
  <c r="BE114" i="4"/>
  <c r="AD114" i="4"/>
  <c r="BF113" i="4"/>
  <c r="BE113" i="4"/>
  <c r="AD113" i="4"/>
  <c r="BF112" i="4"/>
  <c r="BE112" i="4"/>
  <c r="AD112" i="4"/>
  <c r="N112" i="4"/>
  <c r="BF37" i="4" s="1"/>
  <c r="K112" i="4"/>
  <c r="BF36" i="4" s="1"/>
  <c r="H112" i="4"/>
  <c r="BF35" i="4" s="1"/>
  <c r="E112" i="4"/>
  <c r="BF34" i="4" s="1"/>
  <c r="BF111" i="4"/>
  <c r="BE111" i="4"/>
  <c r="AD111" i="4"/>
  <c r="AD110" i="4"/>
  <c r="AD109" i="4"/>
  <c r="AD108" i="4"/>
  <c r="BF107" i="4"/>
  <c r="BE107" i="4"/>
  <c r="AD107" i="4"/>
  <c r="BF106" i="4"/>
  <c r="BE106" i="4"/>
  <c r="AD106" i="4"/>
  <c r="BF105" i="4"/>
  <c r="BE105" i="4"/>
  <c r="AD105" i="4"/>
  <c r="BF104" i="4"/>
  <c r="BE104" i="4"/>
  <c r="AD104" i="4"/>
  <c r="AD103" i="4"/>
  <c r="BF102" i="4"/>
  <c r="BE102" i="4"/>
  <c r="AD102" i="4"/>
  <c r="BF101" i="4"/>
  <c r="BE101" i="4"/>
  <c r="AD101" i="4"/>
  <c r="BF100" i="4"/>
  <c r="BE100" i="4"/>
  <c r="AD100" i="4"/>
  <c r="BF99" i="4"/>
  <c r="BE99" i="4"/>
  <c r="AD99" i="4"/>
  <c r="BF98" i="4"/>
  <c r="BE98" i="4"/>
  <c r="AD98" i="4"/>
  <c r="N97" i="4"/>
  <c r="G97" i="4"/>
  <c r="N96" i="4"/>
  <c r="G96" i="4"/>
  <c r="N95" i="4"/>
  <c r="G95" i="4"/>
  <c r="N94" i="4"/>
  <c r="G94" i="4"/>
  <c r="N93" i="4"/>
  <c r="G93" i="4"/>
  <c r="N92" i="4"/>
  <c r="G92" i="4"/>
  <c r="N91" i="4"/>
  <c r="G91" i="4"/>
  <c r="N90" i="4"/>
  <c r="G90" i="4"/>
  <c r="N89" i="4"/>
  <c r="G89" i="4"/>
  <c r="N88" i="4"/>
  <c r="G88" i="4"/>
  <c r="N87" i="4"/>
  <c r="G87" i="4"/>
  <c r="N86" i="4"/>
  <c r="G86" i="4"/>
  <c r="N85" i="4"/>
  <c r="G85" i="4"/>
  <c r="N84" i="4"/>
  <c r="G84" i="4"/>
  <c r="BF83" i="4"/>
  <c r="BE83" i="4"/>
  <c r="AD83" i="4"/>
  <c r="N83" i="4"/>
  <c r="G83" i="4"/>
  <c r="BF82" i="4"/>
  <c r="BE82" i="4"/>
  <c r="AD82" i="4"/>
  <c r="BF81" i="4"/>
  <c r="BE81" i="4"/>
  <c r="AD81" i="4"/>
  <c r="BF80" i="4"/>
  <c r="BE80" i="4"/>
  <c r="AD80" i="4"/>
  <c r="BF79" i="4"/>
  <c r="BE79" i="4"/>
  <c r="AD79" i="4"/>
  <c r="AD78" i="4"/>
  <c r="BF77" i="4"/>
  <c r="BE77" i="4"/>
  <c r="AD77" i="4"/>
  <c r="AD76" i="4"/>
  <c r="AD75" i="4"/>
  <c r="AD74" i="4"/>
  <c r="BF73" i="4"/>
  <c r="BE73" i="4"/>
  <c r="AD73" i="4"/>
  <c r="BF72" i="4"/>
  <c r="BE72" i="4"/>
  <c r="AD72" i="4"/>
  <c r="BF71" i="4"/>
  <c r="BE71" i="4"/>
  <c r="AD71" i="4"/>
  <c r="BF70" i="4"/>
  <c r="BE70" i="4"/>
  <c r="AD70" i="4"/>
  <c r="BF69" i="4"/>
  <c r="BE69" i="4"/>
  <c r="AD69" i="4"/>
  <c r="AB69" i="4"/>
  <c r="BF68" i="4"/>
  <c r="BE68" i="4"/>
  <c r="AD68" i="4"/>
  <c r="BF67" i="4"/>
  <c r="BE67" i="4"/>
  <c r="AD67" i="4"/>
  <c r="BF66" i="4"/>
  <c r="BE66" i="4"/>
  <c r="AD66" i="4"/>
  <c r="BF65" i="4"/>
  <c r="BE65" i="4"/>
  <c r="AD65" i="4"/>
  <c r="BF64" i="4"/>
  <c r="BE64" i="4"/>
  <c r="AD64" i="4"/>
  <c r="BF63" i="4"/>
  <c r="BE63" i="4"/>
  <c r="AD63" i="4"/>
  <c r="AB63" i="4"/>
  <c r="BF62" i="4"/>
  <c r="BE62" i="4"/>
  <c r="AD62" i="4"/>
  <c r="BF61" i="4"/>
  <c r="BE61" i="4"/>
  <c r="AD61" i="4"/>
  <c r="AL3" i="4" s="1"/>
  <c r="BF60" i="4"/>
  <c r="BE60" i="4"/>
  <c r="AD60" i="4"/>
  <c r="BF59" i="4"/>
  <c r="BE59" i="4"/>
  <c r="AD59" i="4"/>
  <c r="AD58" i="4"/>
  <c r="BF57" i="4"/>
  <c r="BE57" i="4"/>
  <c r="AD57" i="4"/>
  <c r="AP2" i="4" s="1"/>
  <c r="AD56" i="4"/>
  <c r="AL2" i="4" s="1"/>
  <c r="AD55" i="4"/>
  <c r="BF54" i="4"/>
  <c r="BE54" i="4"/>
  <c r="AD54" i="4"/>
  <c r="BF53" i="4"/>
  <c r="BE53" i="4"/>
  <c r="AD53" i="4"/>
  <c r="BF52" i="4"/>
  <c r="BE52" i="4"/>
  <c r="AD52" i="4"/>
  <c r="BF51" i="4"/>
  <c r="BE51" i="4"/>
  <c r="AD51" i="4"/>
  <c r="AB51" i="4"/>
  <c r="AD50" i="4"/>
  <c r="AD49" i="4"/>
  <c r="AB49" i="4"/>
  <c r="AD48" i="4"/>
  <c r="AD47" i="4"/>
  <c r="BF46" i="4"/>
  <c r="BE46" i="4"/>
  <c r="AD46" i="4"/>
  <c r="BF45" i="4"/>
  <c r="BE45" i="4"/>
  <c r="AD45" i="4"/>
  <c r="BF44" i="4"/>
  <c r="BE44" i="4"/>
  <c r="AD44" i="4"/>
  <c r="BF43" i="4"/>
  <c r="BE43" i="4"/>
  <c r="AD43" i="4"/>
  <c r="BF42" i="4"/>
  <c r="BE42" i="4"/>
  <c r="AD42" i="4"/>
  <c r="AD41" i="4"/>
  <c r="AD40" i="4"/>
  <c r="AD39" i="4"/>
  <c r="AD38" i="4"/>
  <c r="AD37" i="4"/>
  <c r="AD36" i="4"/>
  <c r="AD35" i="4"/>
  <c r="AD34" i="4"/>
  <c r="BF33" i="4"/>
  <c r="BE33" i="4"/>
  <c r="AD33" i="4"/>
  <c r="BF32" i="4"/>
  <c r="BE32" i="4"/>
  <c r="AD32" i="4"/>
  <c r="BF31" i="4"/>
  <c r="BE31" i="4"/>
  <c r="AD31" i="4"/>
  <c r="BF30" i="4"/>
  <c r="BE30" i="4"/>
  <c r="AD30" i="4"/>
  <c r="BJ29" i="4"/>
  <c r="BE29" i="4"/>
  <c r="BF29" i="4" s="1"/>
  <c r="AD29" i="4"/>
  <c r="BF28" i="4"/>
  <c r="BE28" i="4"/>
  <c r="AP28" i="4"/>
  <c r="AN28" i="4"/>
  <c r="AL28" i="4"/>
  <c r="AD28" i="4"/>
  <c r="BF27" i="4"/>
  <c r="BE27" i="4"/>
  <c r="AP27" i="4"/>
  <c r="AN27" i="4"/>
  <c r="AL27" i="4"/>
  <c r="AD27" i="4"/>
  <c r="BJ26" i="4"/>
  <c r="BE26" i="4"/>
  <c r="BF26" i="4" s="1"/>
  <c r="AP26" i="4"/>
  <c r="AN26" i="4"/>
  <c r="AL26" i="4"/>
  <c r="AD26" i="4"/>
  <c r="BF25" i="4"/>
  <c r="BE25" i="4"/>
  <c r="AP25" i="4"/>
  <c r="AN25" i="4"/>
  <c r="AL25" i="4"/>
  <c r="AD25" i="4"/>
  <c r="BJ24" i="4"/>
  <c r="BE24" i="4"/>
  <c r="BF24" i="4" s="1"/>
  <c r="AP24" i="4"/>
  <c r="AN24" i="4"/>
  <c r="AL24" i="4"/>
  <c r="AD24" i="4"/>
  <c r="BJ23" i="4"/>
  <c r="BE23" i="4"/>
  <c r="BF23" i="4" s="1"/>
  <c r="AP23" i="4"/>
  <c r="AN23" i="4"/>
  <c r="AL23" i="4"/>
  <c r="AD23" i="4"/>
  <c r="BF22" i="4"/>
  <c r="BE22" i="4"/>
  <c r="AP22" i="4"/>
  <c r="AN22" i="4"/>
  <c r="AL22" i="4"/>
  <c r="AD22" i="4"/>
  <c r="BF21" i="4"/>
  <c r="BE21" i="4"/>
  <c r="AP21" i="4"/>
  <c r="AN21" i="4"/>
  <c r="AL21" i="4"/>
  <c r="AD21" i="4"/>
  <c r="BF20" i="4"/>
  <c r="BE20" i="4"/>
  <c r="AP20" i="4"/>
  <c r="AN20" i="4"/>
  <c r="AL20" i="4"/>
  <c r="AD20" i="4"/>
  <c r="BF19" i="4"/>
  <c r="BE19" i="4"/>
  <c r="AP19" i="4"/>
  <c r="AN19" i="4"/>
  <c r="AL19" i="4"/>
  <c r="AD19" i="4"/>
  <c r="BF18" i="4"/>
  <c r="BE18" i="4"/>
  <c r="AP18" i="4"/>
  <c r="AN18" i="4"/>
  <c r="AL18" i="4"/>
  <c r="AD18" i="4"/>
  <c r="AB18" i="4"/>
  <c r="CH17" i="4"/>
  <c r="BF17" i="4"/>
  <c r="BE17" i="4"/>
  <c r="AP17" i="4"/>
  <c r="AN17" i="4"/>
  <c r="AL17" i="4"/>
  <c r="AD17" i="4"/>
  <c r="CH16" i="4"/>
  <c r="BF16" i="4"/>
  <c r="BE16" i="4"/>
  <c r="AP16" i="4"/>
  <c r="AN16" i="4"/>
  <c r="AL16" i="4"/>
  <c r="AD16" i="4"/>
  <c r="CH15" i="4"/>
  <c r="BF15" i="4"/>
  <c r="BE15" i="4"/>
  <c r="AP15" i="4"/>
  <c r="AN15" i="4"/>
  <c r="AL15" i="4"/>
  <c r="AD15" i="4"/>
  <c r="CH14" i="4"/>
  <c r="BF14" i="4"/>
  <c r="BE14" i="4"/>
  <c r="AP14" i="4"/>
  <c r="AN14" i="4"/>
  <c r="AL14" i="4"/>
  <c r="AD14" i="4"/>
  <c r="CH13" i="4"/>
  <c r="BF13" i="4"/>
  <c r="BE13" i="4"/>
  <c r="AP13" i="4"/>
  <c r="AN13" i="4"/>
  <c r="AL13" i="4"/>
  <c r="AD13" i="4"/>
  <c r="CH12" i="4"/>
  <c r="AP12" i="4"/>
  <c r="AN12" i="4"/>
  <c r="AL12" i="4"/>
  <c r="AD12" i="4"/>
  <c r="CH11" i="4"/>
  <c r="BF11" i="4"/>
  <c r="BE11" i="4"/>
  <c r="AP11" i="4"/>
  <c r="AN11" i="4"/>
  <c r="AL11" i="4"/>
  <c r="AD11" i="4"/>
  <c r="CH10" i="4"/>
  <c r="BF10" i="4"/>
  <c r="BE10" i="4"/>
  <c r="AP10" i="4"/>
  <c r="AN10" i="4"/>
  <c r="AL10" i="4"/>
  <c r="AD10" i="4"/>
  <c r="CH9" i="4"/>
  <c r="BF9" i="4"/>
  <c r="BE9" i="4"/>
  <c r="AP9" i="4"/>
  <c r="AN9" i="4"/>
  <c r="AL9" i="4"/>
  <c r="AD9" i="4"/>
  <c r="CH8" i="4"/>
  <c r="AP8" i="4"/>
  <c r="AN8" i="4"/>
  <c r="AL8" i="4"/>
  <c r="AD8" i="4"/>
  <c r="CH7" i="4"/>
  <c r="BF7" i="4"/>
  <c r="BE7" i="4"/>
  <c r="AP7" i="4"/>
  <c r="AN7" i="4"/>
  <c r="AL7" i="4"/>
  <c r="AD7" i="4"/>
  <c r="CH6" i="4"/>
  <c r="BF6" i="4"/>
  <c r="BE6" i="4"/>
  <c r="AP6" i="4"/>
  <c r="AN6" i="4"/>
  <c r="AL6" i="4"/>
  <c r="AD6" i="4"/>
  <c r="CH5" i="4"/>
  <c r="BJ5" i="4"/>
  <c r="BE5" i="4"/>
  <c r="BF5" i="4" s="1"/>
  <c r="AP5" i="4"/>
  <c r="AN5" i="4"/>
  <c r="AL5" i="4"/>
  <c r="AD5" i="4"/>
  <c r="CH4" i="4"/>
  <c r="BF4" i="4"/>
  <c r="BE4" i="4"/>
  <c r="AP4" i="4"/>
  <c r="AN4" i="4"/>
  <c r="AL4" i="4"/>
  <c r="AD4" i="4"/>
  <c r="CH3" i="4"/>
  <c r="BF3" i="4"/>
  <c r="BE3" i="4"/>
  <c r="AP3" i="4"/>
  <c r="AN3" i="4"/>
  <c r="AD3" i="4"/>
  <c r="CH2" i="4"/>
  <c r="BF2" i="4"/>
  <c r="BE2" i="4"/>
  <c r="Q470" i="4" l="1"/>
  <c r="BF738" i="4" s="1"/>
  <c r="BE188" i="4"/>
  <c r="BE191" i="4"/>
  <c r="K318" i="4"/>
  <c r="BE290" i="4" s="1"/>
  <c r="BF194" i="4"/>
  <c r="BE190" i="4"/>
  <c r="BE193" i="4"/>
  <c r="K317" i="4"/>
  <c r="BF289" i="4" s="1"/>
  <c r="K305" i="4"/>
  <c r="BF278" i="4" s="1"/>
  <c r="BE281" i="4"/>
  <c r="BE187" i="4"/>
  <c r="BE287" i="4"/>
  <c r="BF283" i="4"/>
  <c r="BF195" i="4"/>
  <c r="BE285" i="4"/>
  <c r="K304" i="4"/>
  <c r="K293" i="4"/>
  <c r="BF288" i="4"/>
  <c r="BF323" i="4"/>
  <c r="O295" i="4"/>
  <c r="BE236" i="4" s="1"/>
  <c r="O319" i="4"/>
  <c r="BF327" i="4" s="1"/>
  <c r="BE218" i="4"/>
  <c r="BF235" i="4"/>
  <c r="BF316" i="4"/>
  <c r="BF320" i="4"/>
  <c r="BE232" i="4"/>
  <c r="O280" i="4"/>
  <c r="BE199" i="4"/>
  <c r="BE282" i="4"/>
  <c r="K280" i="4"/>
  <c r="BF186" i="4" s="1"/>
  <c r="BE192" i="4"/>
  <c r="BE196" i="4"/>
  <c r="BF286" i="4"/>
  <c r="BF182" i="4"/>
  <c r="BE37" i="4"/>
  <c r="BE36" i="4"/>
  <c r="BE35" i="4"/>
  <c r="BE34" i="4"/>
  <c r="K113" i="4"/>
  <c r="N113" i="4"/>
  <c r="BF626" i="4"/>
  <c r="BE626" i="4"/>
  <c r="H180" i="4"/>
  <c r="BF125" i="4"/>
  <c r="J169" i="4"/>
  <c r="BE125" i="4"/>
  <c r="BF78" i="4"/>
  <c r="BE78" i="4"/>
  <c r="H166" i="4"/>
  <c r="BF648" i="4"/>
  <c r="BE648" i="4"/>
  <c r="O180" i="4"/>
  <c r="BF644" i="4"/>
  <c r="BE644" i="4"/>
  <c r="BF562" i="4"/>
  <c r="BE562" i="4"/>
  <c r="L166" i="4"/>
  <c r="R180" i="4"/>
  <c r="BF661" i="4"/>
  <c r="BE661" i="4"/>
  <c r="BF652" i="4"/>
  <c r="BE652" i="4"/>
  <c r="J148" i="4"/>
  <c r="BF58" i="4"/>
  <c r="BE58" i="4"/>
  <c r="F166" i="4"/>
  <c r="BF103" i="4"/>
  <c r="BE103" i="4"/>
  <c r="J160" i="4"/>
  <c r="BF573" i="4"/>
  <c r="BE573" i="4"/>
  <c r="BF593" i="4"/>
  <c r="BE593" i="4"/>
  <c r="BF613" i="4"/>
  <c r="BE613" i="4"/>
  <c r="BF121" i="4"/>
  <c r="BE121" i="4"/>
  <c r="BE513" i="4"/>
  <c r="BF513" i="4"/>
  <c r="BF522" i="4"/>
  <c r="BE522" i="4"/>
  <c r="BF542" i="4"/>
  <c r="BE542" i="4"/>
  <c r="BE624" i="4"/>
  <c r="BF624" i="4"/>
  <c r="BF197" i="4"/>
  <c r="BF415" i="4"/>
  <c r="BE415" i="4"/>
  <c r="BF582" i="4"/>
  <c r="BE582" i="4"/>
  <c r="BE520" i="4"/>
  <c r="BF520" i="4"/>
  <c r="BF526" i="4"/>
  <c r="BE526" i="4"/>
  <c r="BF665" i="4"/>
  <c r="BE665" i="4"/>
  <c r="BF628" i="4"/>
  <c r="BE628" i="4"/>
  <c r="BF375" i="4"/>
  <c r="BE375" i="4"/>
  <c r="BF416" i="4"/>
  <c r="BE416" i="4"/>
  <c r="BF748" i="4"/>
  <c r="BE748" i="4"/>
  <c r="BF518" i="4"/>
  <c r="BE518" i="4"/>
  <c r="BF377" i="4"/>
  <c r="BE377" i="4"/>
  <c r="BF309" i="4"/>
  <c r="BE309" i="4"/>
  <c r="G387" i="4"/>
  <c r="BF393" i="4"/>
  <c r="BE393" i="4"/>
  <c r="BF743" i="4"/>
  <c r="BE743" i="4"/>
  <c r="AN2" i="4"/>
  <c r="BF602" i="4"/>
  <c r="BE602" i="4"/>
  <c r="BF516" i="4"/>
  <c r="BE516" i="4"/>
  <c r="BF370" i="4"/>
  <c r="BE370" i="4"/>
  <c r="BF279" i="4"/>
  <c r="BE279" i="4"/>
  <c r="BF677" i="4"/>
  <c r="BE677" i="4"/>
  <c r="BF394" i="4"/>
  <c r="BE394" i="4"/>
  <c r="I387" i="4"/>
  <c r="BE371" i="4"/>
  <c r="H240" i="4"/>
  <c r="BF371" i="4"/>
  <c r="BF380" i="4"/>
  <c r="BE380" i="4"/>
  <c r="K387" i="4"/>
  <c r="BF397" i="4"/>
  <c r="BE397" i="4"/>
  <c r="BF418" i="4"/>
  <c r="BE418" i="4"/>
  <c r="O166" i="4"/>
  <c r="BF372" i="4"/>
  <c r="BE372" i="4"/>
  <c r="BF381" i="4"/>
  <c r="BE381" i="4"/>
  <c r="E240" i="4"/>
  <c r="BF226" i="4"/>
  <c r="BE226" i="4"/>
  <c r="BF234" i="4"/>
  <c r="BE234" i="4"/>
  <c r="K319" i="4" a="1"/>
  <c r="BF683" i="4"/>
  <c r="BE683" i="4"/>
  <c r="BF419" i="4"/>
  <c r="BE419" i="4"/>
  <c r="BF523" i="4"/>
  <c r="BE523" i="4"/>
  <c r="BF543" i="4"/>
  <c r="BE543" i="4"/>
  <c r="R166" i="4"/>
  <c r="BF623" i="4"/>
  <c r="BE623" i="4"/>
  <c r="BF625" i="4"/>
  <c r="BE625" i="4"/>
  <c r="BF629" i="4"/>
  <c r="BE629" i="4"/>
  <c r="BF382" i="4"/>
  <c r="BE382" i="4"/>
  <c r="K240" i="4"/>
  <c r="BF429" i="4"/>
  <c r="BE429" i="4"/>
  <c r="BF521" i="4"/>
  <c r="BE521" i="4"/>
  <c r="BF541" i="4"/>
  <c r="BE541" i="4"/>
  <c r="BF627" i="4"/>
  <c r="BE627" i="4"/>
  <c r="BF383" i="4"/>
  <c r="BE383" i="4"/>
  <c r="BF519" i="4"/>
  <c r="BE519" i="4"/>
  <c r="BF635" i="4"/>
  <c r="BE635" i="4"/>
  <c r="BE321" i="4"/>
  <c r="BF517" i="4"/>
  <c r="BE517" i="4"/>
  <c r="BF621" i="4"/>
  <c r="BE621" i="4"/>
  <c r="BF639" i="4"/>
  <c r="BE639" i="4"/>
  <c r="BE189" i="4"/>
  <c r="BF376" i="4"/>
  <c r="BE376" i="4"/>
  <c r="BE273" i="4"/>
  <c r="K295" i="4" a="1"/>
  <c r="BF515" i="4"/>
  <c r="BE515" i="4"/>
  <c r="BE153" i="4"/>
  <c r="BF524" i="4"/>
  <c r="BE524" i="4"/>
  <c r="BF378" i="4"/>
  <c r="BE378" i="4"/>
  <c r="BE230" i="4"/>
  <c r="BF373" i="4"/>
  <c r="BE373" i="4"/>
  <c r="N240" i="4"/>
  <c r="BF280" i="4"/>
  <c r="BE280" i="4"/>
  <c r="BF399" i="4"/>
  <c r="BE737" i="4"/>
  <c r="BF744" i="4"/>
  <c r="BE318" i="4"/>
  <c r="BE742" i="4"/>
  <c r="BE313" i="4"/>
  <c r="BE319" i="4"/>
  <c r="BE326" i="4"/>
  <c r="BE735" i="4"/>
  <c r="BE747" i="4"/>
  <c r="BE228" i="4"/>
  <c r="BE284" i="4"/>
  <c r="BE740" i="4"/>
  <c r="BE315" i="4"/>
  <c r="BE324" i="4"/>
  <c r="BE745" i="4"/>
  <c r="BE322" i="4"/>
  <c r="BE417" i="4"/>
  <c r="BE630" i="4"/>
  <c r="BE317" i="4"/>
  <c r="E387" i="4"/>
  <c r="BE398" i="4"/>
  <c r="BF398" i="4"/>
  <c r="BE736" i="4"/>
  <c r="BE741" i="4"/>
  <c r="BE314" i="4"/>
  <c r="BE325" i="4"/>
  <c r="BE690" i="4"/>
  <c r="BE734" i="4"/>
  <c r="BE746" i="4"/>
  <c r="BE330" i="4"/>
  <c r="BE392" i="4"/>
  <c r="BE739" i="4"/>
  <c r="O387" i="4"/>
  <c r="BK612" i="4"/>
  <c r="BK329" i="4"/>
  <c r="BL226" i="4"/>
  <c r="BK677" i="4"/>
  <c r="BK402" i="4"/>
  <c r="BL63" i="4"/>
  <c r="BK71" i="4"/>
  <c r="BK676" i="4"/>
  <c r="BK684" i="4"/>
  <c r="BL470" i="4"/>
  <c r="BK308" i="4"/>
  <c r="BL756" i="4"/>
  <c r="BK541" i="4"/>
  <c r="BL79" i="4"/>
  <c r="BK158" i="4"/>
  <c r="BL296" i="4"/>
  <c r="BK674" i="4"/>
  <c r="BL447" i="4"/>
  <c r="BK178" i="4"/>
  <c r="BK675" i="4"/>
  <c r="BK585" i="4"/>
  <c r="BL199" i="4"/>
  <c r="BK22" i="4"/>
  <c r="BL59" i="4"/>
  <c r="BL581" i="4"/>
  <c r="BL209" i="4"/>
  <c r="BL652" i="4"/>
  <c r="BL405" i="4"/>
  <c r="BK690" i="4"/>
  <c r="BK473" i="4"/>
  <c r="BL198" i="4"/>
  <c r="BL686" i="4"/>
  <c r="BK597" i="4"/>
  <c r="BK216" i="4"/>
  <c r="BK54" i="4"/>
  <c r="BL73" i="4"/>
  <c r="BL303" i="4"/>
  <c r="BK318" i="4"/>
  <c r="BL607" i="4"/>
  <c r="BL324" i="4"/>
  <c r="BL213" i="4"/>
  <c r="BL672" i="4"/>
  <c r="BK392" i="4"/>
  <c r="BK61" i="4"/>
  <c r="BK64" i="4"/>
  <c r="BL591" i="4"/>
  <c r="BL589" i="4"/>
  <c r="BL317" i="4"/>
  <c r="BL752" i="4"/>
  <c r="BK595" i="4"/>
  <c r="BK416" i="4"/>
  <c r="BL146" i="4"/>
  <c r="BL145" i="4"/>
  <c r="BL21" i="4"/>
  <c r="BL315" i="4"/>
  <c r="BL301" i="4"/>
  <c r="BL694" i="4"/>
  <c r="BK565" i="4"/>
  <c r="BK295" i="4"/>
  <c r="BK732" i="4"/>
  <c r="BL113" i="4"/>
  <c r="BK105" i="4"/>
  <c r="BK114" i="4"/>
  <c r="BK233" i="4"/>
  <c r="BK133" i="4"/>
  <c r="BK653" i="4"/>
  <c r="BK447" i="4"/>
  <c r="BK291" i="4"/>
  <c r="BK654" i="4"/>
  <c r="BK520" i="4"/>
  <c r="BK235" i="4"/>
  <c r="BK616" i="4"/>
  <c r="BK566" i="4"/>
  <c r="BL279" i="4"/>
  <c r="BL728" i="4"/>
  <c r="BK567" i="4"/>
  <c r="BK380" i="4"/>
  <c r="E121" i="4" a="1"/>
  <c r="BL117" i="4"/>
  <c r="BK5" i="4"/>
  <c r="BL766" i="4"/>
  <c r="BL736" i="4"/>
  <c r="BL586" i="4"/>
  <c r="BL383" i="4"/>
  <c r="BL737" i="4"/>
  <c r="BK624" i="4"/>
  <c r="K135" i="4" a="1"/>
  <c r="BK80" i="4"/>
  <c r="BL377" i="4"/>
  <c r="BK626" i="4"/>
  <c r="BL378" i="4"/>
  <c r="BL151" i="4"/>
  <c r="BL513" i="4"/>
  <c r="BK373" i="4"/>
  <c r="BL750" i="4"/>
  <c r="BK609" i="4"/>
  <c r="BL335" i="4"/>
  <c r="BL223" i="4"/>
  <c r="BK157" i="4"/>
  <c r="BL147" i="4"/>
  <c r="BK182" i="4"/>
  <c r="BL688" i="4"/>
  <c r="BK45" i="4"/>
  <c r="BL320" i="4"/>
  <c r="BL244" i="4"/>
  <c r="BL609" i="4"/>
  <c r="BK232" i="4"/>
  <c r="BL578" i="4"/>
  <c r="BL58" i="4"/>
  <c r="BK336" i="4"/>
  <c r="BL228" i="4"/>
  <c r="BK117" i="4"/>
  <c r="BK209" i="4"/>
  <c r="BK147" i="4"/>
  <c r="BK181" i="4"/>
  <c r="BK266" i="4"/>
  <c r="BL319" i="4"/>
  <c r="BL576" i="4"/>
  <c r="BK410" i="4"/>
  <c r="BK593" i="4"/>
  <c r="BK774" i="4"/>
  <c r="BK326" i="4"/>
  <c r="BK82" i="4"/>
  <c r="BL765" i="4"/>
  <c r="BK137" i="4"/>
  <c r="BL129" i="4"/>
  <c r="BL605" i="4"/>
  <c r="BK327" i="4"/>
  <c r="BK765" i="4"/>
  <c r="BK611" i="4"/>
  <c r="BK449" i="4"/>
  <c r="BK160" i="4"/>
  <c r="BL154" i="4"/>
  <c r="BK41" i="4"/>
  <c r="BK607" i="4"/>
  <c r="BK682" i="4"/>
  <c r="BL450" i="4"/>
  <c r="BL191" i="4"/>
  <c r="BK683" i="4"/>
  <c r="BL592" i="4"/>
  <c r="BK211" i="4"/>
  <c r="BL35" i="4"/>
  <c r="BL66" i="4"/>
  <c r="BK214" i="4"/>
  <c r="BL442" i="4"/>
  <c r="BL218" i="4"/>
  <c r="BK661" i="4"/>
  <c r="BK436" i="4"/>
  <c r="BK297" i="4"/>
  <c r="BL186" i="4"/>
  <c r="BL176" i="4"/>
  <c r="BL286" i="4"/>
  <c r="BK657" i="4"/>
  <c r="BL760" i="4"/>
  <c r="BL602" i="4"/>
  <c r="BL403" i="4"/>
  <c r="BL761" i="4"/>
  <c r="BK640" i="4"/>
  <c r="BL148" i="4"/>
  <c r="BK16" i="4"/>
  <c r="BK129" i="4"/>
  <c r="BK39" i="4"/>
  <c r="BK30" i="4"/>
  <c r="BK573" i="4"/>
  <c r="BL329" i="4"/>
  <c r="BK728" i="4"/>
  <c r="BK574" i="4"/>
  <c r="BK389" i="4"/>
  <c r="BK120" i="4"/>
  <c r="BL624" i="4"/>
  <c r="BL394" i="4"/>
  <c r="BL770" i="4"/>
  <c r="BL636" i="4"/>
  <c r="BL387" i="4"/>
  <c r="BK245" i="4"/>
  <c r="BK170" i="4"/>
  <c r="BK161" i="4"/>
  <c r="BL197" i="4"/>
  <c r="BL172" i="4"/>
  <c r="BL644" i="4"/>
  <c r="BK429" i="4"/>
  <c r="BL282" i="4"/>
  <c r="BK638" i="4"/>
  <c r="BK513" i="4"/>
  <c r="BK213" i="4"/>
  <c r="BK3" i="4"/>
  <c r="BK387" i="4"/>
  <c r="BL543" i="4"/>
  <c r="BL267" i="4"/>
  <c r="BL716" i="4"/>
  <c r="BL615" i="4"/>
  <c r="BK270" i="4"/>
  <c r="BL650" i="4"/>
  <c r="BK495" i="4"/>
  <c r="BL266" i="4"/>
  <c r="BK688" i="4"/>
  <c r="BL229" i="4"/>
  <c r="BK51" i="4"/>
  <c r="BL204" i="4"/>
  <c r="BK328" i="4"/>
  <c r="BK225" i="4"/>
  <c r="BK692" i="4"/>
  <c r="BK712" i="4"/>
  <c r="BL510" i="4"/>
  <c r="BL622" i="4"/>
  <c r="BL232" i="4"/>
  <c r="BL187" i="4"/>
  <c r="BL738" i="4"/>
  <c r="BK66" i="4"/>
  <c r="BK228" i="4"/>
  <c r="BL40" i="4"/>
  <c r="BK78" i="4"/>
  <c r="BL171" i="4"/>
  <c r="BL771" i="4"/>
  <c r="BK217" i="4"/>
  <c r="BL207" i="4"/>
  <c r="BK121" i="4"/>
  <c r="BK319" i="4"/>
  <c r="BL733" i="4"/>
  <c r="BK337" i="4"/>
  <c r="BL283" i="4"/>
  <c r="BK679" i="4"/>
  <c r="BK521" i="4"/>
  <c r="BL280" i="4"/>
  <c r="BK720" i="4"/>
  <c r="BL101" i="4"/>
  <c r="BL80" i="4"/>
  <c r="BL270" i="4"/>
  <c r="BK196" i="4"/>
  <c r="BK547" i="4"/>
  <c r="BK317" i="4"/>
  <c r="BK716" i="4"/>
  <c r="BK562" i="4"/>
  <c r="BK371" i="4"/>
  <c r="BK108" i="4"/>
  <c r="BL25" i="4"/>
  <c r="BK713" i="4"/>
  <c r="BL376" i="4"/>
  <c r="BK755" i="4"/>
  <c r="BK510" i="4"/>
  <c r="BK587" i="4"/>
  <c r="BL724" i="4"/>
  <c r="BL570" i="4"/>
  <c r="BK372" i="4"/>
  <c r="BL725" i="4"/>
  <c r="BK608" i="4"/>
  <c r="BL128" i="4"/>
  <c r="BL64" i="4"/>
  <c r="BL54" i="4"/>
  <c r="BL44" i="4"/>
  <c r="BL475" i="4"/>
  <c r="BL372" i="4"/>
  <c r="BL208" i="4"/>
  <c r="BK453" i="4"/>
  <c r="BK227" i="4"/>
  <c r="BK673" i="4"/>
  <c r="BK454" i="4"/>
  <c r="BK321" i="4"/>
  <c r="BK199" i="4"/>
  <c r="BK205" i="4"/>
  <c r="BK38" i="4"/>
  <c r="BK475" i="4"/>
  <c r="BK594" i="4"/>
  <c r="BK320" i="4"/>
  <c r="BK757" i="4"/>
  <c r="BL606" i="4"/>
  <c r="BK431" i="4"/>
  <c r="BK155" i="4"/>
  <c r="BK152" i="4"/>
  <c r="BL36" i="4"/>
  <c r="BL745" i="4"/>
  <c r="BL307" i="4"/>
  <c r="BK719" i="4"/>
  <c r="BK577" i="4"/>
  <c r="BL304" i="4"/>
  <c r="BK744" i="4"/>
  <c r="BL121" i="4"/>
  <c r="BL124" i="4"/>
  <c r="BK134" i="4"/>
  <c r="BL306" i="4"/>
  <c r="BL664" i="4"/>
  <c r="BK450" i="4"/>
  <c r="BL300" i="4"/>
  <c r="BL665" i="4"/>
  <c r="BL541" i="4"/>
  <c r="BK279" i="4"/>
  <c r="BK20" i="4"/>
  <c r="BK153" i="4"/>
  <c r="BK68" i="4"/>
  <c r="BK154" i="4"/>
  <c r="BK404" i="4"/>
  <c r="BL643" i="4"/>
  <c r="BL408" i="4"/>
  <c r="BK240" i="4"/>
  <c r="H135" i="4" a="1"/>
  <c r="BK325" i="4"/>
  <c r="BK731" i="4"/>
  <c r="BL588" i="4"/>
  <c r="BL318" i="4"/>
  <c r="BK756" i="4"/>
  <c r="BL133" i="4"/>
  <c r="E135" i="4" a="1"/>
  <c r="BK142" i="4"/>
  <c r="BL657" i="4"/>
  <c r="BK444" i="4"/>
  <c r="BL222" i="4"/>
  <c r="BL668" i="4"/>
  <c r="BK443" i="4"/>
  <c r="BL316" i="4"/>
  <c r="BK189" i="4"/>
  <c r="BK180" i="4"/>
  <c r="BK81" i="4"/>
  <c r="BK745" i="4"/>
  <c r="BL773" i="4"/>
  <c r="BL614" i="4"/>
  <c r="BK419" i="4"/>
  <c r="BL217" i="4"/>
  <c r="BK656" i="4"/>
  <c r="BL179" i="4"/>
  <c r="BK23" i="4"/>
  <c r="BL175" i="4"/>
  <c r="BL567" i="4"/>
  <c r="BL584" i="4"/>
  <c r="BK370" i="4"/>
  <c r="BL735" i="4"/>
  <c r="BL585" i="4"/>
  <c r="BL392" i="4"/>
  <c r="BK128" i="4"/>
  <c r="BL52" i="4"/>
  <c r="BK19" i="4"/>
  <c r="BK102" i="4"/>
  <c r="BK163" i="4"/>
  <c r="BK283" i="4"/>
  <c r="BL641" i="4"/>
  <c r="BL523" i="4"/>
  <c r="BK302" i="4"/>
  <c r="BK695" i="4"/>
  <c r="BK49" i="4"/>
  <c r="BL325" i="4"/>
  <c r="BK741" i="4"/>
  <c r="BK591" i="4"/>
  <c r="BK390" i="4"/>
  <c r="BK742" i="4"/>
  <c r="BL631" i="4"/>
  <c r="BL136" i="4"/>
  <c r="BL3" i="4"/>
  <c r="BL116" i="4"/>
  <c r="BK27" i="4"/>
  <c r="BK376" i="4"/>
  <c r="BL721" i="4"/>
  <c r="BL627" i="4"/>
  <c r="BK397" i="4"/>
  <c r="BK771" i="4"/>
  <c r="BL126" i="4"/>
  <c r="BK169" i="4"/>
  <c r="BL695" i="4"/>
  <c r="BL277" i="4"/>
  <c r="BK655" i="4"/>
  <c r="BL711" i="4"/>
  <c r="BK162" i="4"/>
  <c r="BL628" i="4"/>
  <c r="BL409" i="4"/>
  <c r="BK775" i="4"/>
  <c r="BK622" i="4"/>
  <c r="BK451" i="4"/>
  <c r="BK191" i="4"/>
  <c r="BL27" i="4"/>
  <c r="BK112" i="4"/>
  <c r="BL603" i="4"/>
  <c r="BK24" i="4"/>
  <c r="BL231" i="4"/>
  <c r="BK491" i="4"/>
  <c r="BL211" i="4"/>
  <c r="BK718" i="4"/>
  <c r="BK223" i="4"/>
  <c r="BK52" i="4"/>
  <c r="BK710" i="4"/>
  <c r="BK143" i="4"/>
  <c r="BK32" i="4"/>
  <c r="BK764" i="4"/>
  <c r="BL233" i="4"/>
  <c r="BL630" i="4"/>
  <c r="BL441" i="4"/>
  <c r="BL230" i="4"/>
  <c r="BL667" i="4"/>
  <c r="BL196" i="4"/>
  <c r="BL32" i="4"/>
  <c r="BK168" i="4"/>
  <c r="BK432" i="4"/>
  <c r="BK314" i="4"/>
  <c r="BL726" i="4"/>
  <c r="BK581" i="4"/>
  <c r="BK313" i="4"/>
  <c r="BK751" i="4"/>
  <c r="BL125" i="4"/>
  <c r="BL132" i="4"/>
  <c r="BL137" i="4"/>
  <c r="BL411" i="4"/>
  <c r="BL676" i="4"/>
  <c r="BL493" i="4"/>
  <c r="BL308" i="4"/>
  <c r="BL677" i="4"/>
  <c r="BL571" i="4"/>
  <c r="BL108" i="4"/>
  <c r="BL39" i="4"/>
  <c r="BK582" i="4"/>
  <c r="BK759" i="4"/>
  <c r="BK412" i="4"/>
  <c r="BK738" i="4"/>
  <c r="BL647" i="4"/>
  <c r="BK413" i="4"/>
  <c r="BK268" i="4"/>
  <c r="BL138" i="4"/>
  <c r="BL178" i="4"/>
  <c r="BL42" i="4"/>
  <c r="BK144" i="4"/>
  <c r="BK13" i="4"/>
  <c r="BL743" i="4"/>
  <c r="BK570" i="4"/>
  <c r="BK383" i="4"/>
  <c r="BK208" i="4"/>
  <c r="BL610" i="4"/>
  <c r="BK218" i="4"/>
  <c r="BK285" i="4"/>
  <c r="BL648" i="4"/>
  <c r="BL432" i="4"/>
  <c r="BL284" i="4"/>
  <c r="BL649" i="4"/>
  <c r="BL515" i="4"/>
  <c r="BK229" i="4"/>
  <c r="BK7" i="4"/>
  <c r="BL139" i="4"/>
  <c r="BL62" i="4"/>
  <c r="BK277" i="4"/>
  <c r="BK630" i="4"/>
  <c r="BL472" i="4"/>
  <c r="BL287" i="4"/>
  <c r="BL682" i="4"/>
  <c r="BL30" i="4"/>
  <c r="BL107" i="4"/>
  <c r="BL674" i="4"/>
  <c r="BK729" i="4"/>
  <c r="BK575" i="4"/>
  <c r="BL454" i="4"/>
  <c r="BK115" i="4"/>
  <c r="BL524" i="4"/>
  <c r="BL298" i="4"/>
  <c r="BK696" i="4"/>
  <c r="BL525" i="4"/>
  <c r="BL332" i="4"/>
  <c r="BK309" i="4"/>
  <c r="BK58" i="4"/>
  <c r="BL265" i="4"/>
  <c r="BL330" i="4"/>
  <c r="BK156" i="4"/>
  <c r="BL717" i="4"/>
  <c r="BK365" i="4"/>
  <c r="BL775" i="4"/>
  <c r="BK618" i="4"/>
  <c r="BK179" i="4"/>
  <c r="BK197" i="4"/>
  <c r="BL634" i="4"/>
  <c r="BK138" i="4"/>
  <c r="BL227" i="4"/>
  <c r="BL70" i="4"/>
  <c r="BK382" i="4"/>
  <c r="BL4" i="4"/>
  <c r="BK149" i="4"/>
  <c r="BK118" i="4"/>
  <c r="BL692" i="4"/>
  <c r="BK519" i="4"/>
  <c r="BK324" i="4"/>
  <c r="BL693" i="4"/>
  <c r="BL587" i="4"/>
  <c r="BL120" i="4"/>
  <c r="BL53" i="4"/>
  <c r="BL214" i="4"/>
  <c r="BK176" i="4"/>
  <c r="BL776" i="4"/>
  <c r="BK623" i="4"/>
  <c r="BL434" i="4"/>
  <c r="BK226" i="4"/>
  <c r="BK660" i="4"/>
  <c r="BK186" i="4"/>
  <c r="BK26" i="4"/>
  <c r="BK151" i="4"/>
  <c r="BK652" i="4"/>
  <c r="BL596" i="4"/>
  <c r="BL381" i="4"/>
  <c r="BL747" i="4"/>
  <c r="BL597" i="4"/>
  <c r="BL402" i="4"/>
  <c r="BL143" i="4"/>
  <c r="BL43" i="4"/>
  <c r="BL768" i="4"/>
  <c r="BL302" i="4"/>
  <c r="BL288" i="4"/>
  <c r="BK650" i="4"/>
  <c r="BK542" i="4"/>
  <c r="BK304" i="4"/>
  <c r="BL710" i="4"/>
  <c r="BK47" i="4"/>
  <c r="BK124" i="4"/>
  <c r="BK48" i="4"/>
  <c r="BK15" i="4"/>
  <c r="BK116" i="4"/>
  <c r="BK664" i="4"/>
  <c r="BK417" i="4"/>
  <c r="BL289" i="4"/>
  <c r="BL732" i="4"/>
  <c r="BL471" i="4"/>
  <c r="BL100" i="4"/>
  <c r="BL9" i="4"/>
  <c r="BL568" i="4"/>
  <c r="BL322" i="4"/>
  <c r="BL723" i="4"/>
  <c r="BL569" i="4"/>
  <c r="BL382" i="4"/>
  <c r="BL115" i="4"/>
  <c r="BK33" i="4"/>
  <c r="BK17" i="4"/>
  <c r="BL200" i="4"/>
  <c r="BL731" i="4"/>
  <c r="BK526" i="4"/>
  <c r="BK364" i="4"/>
  <c r="BK195" i="4"/>
  <c r="BL594" i="4"/>
  <c r="BL37" i="4"/>
  <c r="BK212" i="4"/>
  <c r="BL106" i="4"/>
  <c r="BK637" i="4"/>
  <c r="BL417" i="4"/>
  <c r="BK333" i="4"/>
  <c r="BK193" i="4"/>
  <c r="BK334" i="4"/>
  <c r="BK694" i="4"/>
  <c r="BL611" i="4"/>
  <c r="BL380" i="4"/>
  <c r="BL758" i="4"/>
  <c r="BK103" i="4"/>
  <c r="BL158" i="4"/>
  <c r="BL604" i="4"/>
  <c r="BL612" i="4"/>
  <c r="BK398" i="4"/>
  <c r="BL759" i="4"/>
  <c r="BK606" i="4"/>
  <c r="BL418" i="4"/>
  <c r="BL150" i="4"/>
  <c r="BL11" i="4"/>
  <c r="BL22" i="4"/>
  <c r="BL572" i="4"/>
  <c r="BL684" i="4"/>
  <c r="BL514" i="4"/>
  <c r="BK315" i="4"/>
  <c r="BK686" i="4"/>
  <c r="BK576" i="4"/>
  <c r="BK113" i="4"/>
  <c r="BK44" i="4"/>
  <c r="BL194" i="4"/>
  <c r="BK300" i="4"/>
  <c r="BK435" i="4"/>
  <c r="BK750" i="4"/>
  <c r="BL663" i="4"/>
  <c r="BL431" i="4"/>
  <c r="BL299" i="4"/>
  <c r="BK150" i="4"/>
  <c r="BL195" i="4"/>
  <c r="BK589" i="4"/>
  <c r="BK590" i="4"/>
  <c r="BK748" i="4"/>
  <c r="BL577" i="4"/>
  <c r="BL386" i="4"/>
  <c r="BL215" i="4"/>
  <c r="BK615" i="4"/>
  <c r="BL51" i="4"/>
  <c r="BK267" i="4"/>
  <c r="BK31" i="4"/>
  <c r="BL616" i="4"/>
  <c r="BK746" i="4"/>
  <c r="BL575" i="4"/>
  <c r="BL291" i="4"/>
  <c r="BK747" i="4"/>
  <c r="BK649" i="4"/>
  <c r="BL363" i="4"/>
  <c r="BL81" i="4"/>
  <c r="BK98" i="4"/>
  <c r="BK394" i="4"/>
  <c r="BK726" i="4"/>
  <c r="BK636" i="4"/>
  <c r="BK405" i="4"/>
  <c r="BK236" i="4"/>
  <c r="BL130" i="4"/>
  <c r="BK171" i="4"/>
  <c r="BK241" i="4"/>
  <c r="BK224" i="4"/>
  <c r="BK648" i="4"/>
  <c r="BK401" i="4"/>
  <c r="BK282" i="4"/>
  <c r="BL720" i="4"/>
  <c r="BL444" i="4"/>
  <c r="BL31" i="4"/>
  <c r="BL114" i="4"/>
  <c r="BL103" i="4"/>
  <c r="BK543" i="4"/>
  <c r="BK303" i="4"/>
  <c r="BL271" i="4"/>
  <c r="BL71" i="4"/>
  <c r="BK265" i="4"/>
  <c r="BK614" i="4"/>
  <c r="BL443" i="4"/>
  <c r="BK278" i="4"/>
  <c r="BK667" i="4"/>
  <c r="BK6" i="4"/>
  <c r="BK83" i="4"/>
  <c r="BK441" i="4"/>
  <c r="BK418" i="4"/>
  <c r="BK307" i="4"/>
  <c r="BL673" i="4"/>
  <c r="BK588" i="4"/>
  <c r="BK335" i="4"/>
  <c r="BL734" i="4"/>
  <c r="BL74" i="4"/>
  <c r="BK140" i="4"/>
  <c r="BL305" i="4"/>
  <c r="BK393" i="4"/>
  <c r="BK442" i="4"/>
  <c r="BL757" i="4"/>
  <c r="BK668" i="4"/>
  <c r="BL449" i="4"/>
  <c r="BL309" i="4"/>
  <c r="BL152" i="4"/>
  <c r="BL212" i="4"/>
  <c r="BL144" i="4"/>
  <c r="BL769" i="4"/>
  <c r="BK760" i="4"/>
  <c r="BK586" i="4"/>
  <c r="BK403" i="4"/>
  <c r="BK230" i="4"/>
  <c r="BK631" i="4"/>
  <c r="BK67" i="4"/>
  <c r="BK28" i="4"/>
  <c r="BL429" i="4"/>
  <c r="BK753" i="4"/>
  <c r="BK584" i="4"/>
  <c r="BK298" i="4"/>
  <c r="BK754" i="4"/>
  <c r="BL656" i="4"/>
  <c r="BL373" i="4"/>
  <c r="BL38" i="4"/>
  <c r="BL46" i="4"/>
  <c r="BL163" i="4"/>
  <c r="BK280" i="4"/>
  <c r="BL573" i="4"/>
  <c r="BK288" i="4"/>
  <c r="BK733" i="4"/>
  <c r="BL574" i="4"/>
  <c r="BL389" i="4"/>
  <c r="BK131" i="4"/>
  <c r="BK127" i="4"/>
  <c r="BK111" i="4"/>
  <c r="BK736" i="4"/>
  <c r="BL565" i="4"/>
  <c r="BK375" i="4"/>
  <c r="BK204" i="4"/>
  <c r="BK603" i="4"/>
  <c r="BK42" i="4"/>
  <c r="BK231" i="4"/>
  <c r="BL375" i="4"/>
  <c r="BL637" i="4"/>
  <c r="BL388" i="4"/>
  <c r="BL153" i="4"/>
  <c r="BK643" i="4"/>
  <c r="BL520" i="4"/>
  <c r="BK175" i="4"/>
  <c r="BK198" i="4"/>
  <c r="BL83" i="4"/>
  <c r="BL19" i="4"/>
  <c r="BL272" i="4"/>
  <c r="BL625" i="4"/>
  <c r="BL638" i="4"/>
  <c r="BK70" i="4"/>
  <c r="BL639" i="4"/>
  <c r="BK381" i="4"/>
  <c r="BL243" i="4"/>
  <c r="BK693" i="4"/>
  <c r="BK433" i="4"/>
  <c r="BK18" i="4"/>
  <c r="BK107" i="4"/>
  <c r="BL518" i="4"/>
  <c r="BK146" i="4"/>
  <c r="BK25" i="4"/>
  <c r="BK717" i="4"/>
  <c r="BK563" i="4"/>
  <c r="BK772" i="4"/>
  <c r="BK474" i="4"/>
  <c r="BL174" i="4"/>
  <c r="BL712" i="4"/>
  <c r="BK323" i="4"/>
  <c r="BL45" i="4"/>
  <c r="BL613" i="4"/>
  <c r="BL492" i="4"/>
  <c r="BL595" i="4"/>
  <c r="BK72" i="4"/>
  <c r="BK43" i="4"/>
  <c r="BL61" i="4"/>
  <c r="BL772" i="4"/>
  <c r="BK564" i="4"/>
  <c r="BK773" i="4"/>
  <c r="BK598" i="4"/>
  <c r="BK434" i="4"/>
  <c r="BL245" i="4"/>
  <c r="BL642" i="4"/>
  <c r="BK74" i="4"/>
  <c r="BL28" i="4"/>
  <c r="BK669" i="4"/>
  <c r="BL670" i="4"/>
  <c r="BK305" i="4"/>
  <c r="BK666" i="4"/>
  <c r="BL583" i="4"/>
  <c r="BL328" i="4"/>
  <c r="BK727" i="4"/>
  <c r="BL67" i="4"/>
  <c r="BL135" i="4"/>
  <c r="BK65" i="4"/>
  <c r="BL416" i="4"/>
  <c r="BL679" i="4"/>
  <c r="BL452" i="4"/>
  <c r="BK306" i="4"/>
  <c r="BL687" i="4"/>
  <c r="BK493" i="4"/>
  <c r="BL313" i="4"/>
  <c r="BK761" i="4"/>
  <c r="BL566" i="4"/>
  <c r="BK59" i="4"/>
  <c r="BK173" i="4"/>
  <c r="BL415" i="4"/>
  <c r="BL413" i="4"/>
  <c r="BK768" i="4"/>
  <c r="BL593" i="4"/>
  <c r="BK411" i="4"/>
  <c r="BK234" i="4"/>
  <c r="BK635" i="4"/>
  <c r="BL69" i="4"/>
  <c r="BL47" i="4"/>
  <c r="BL669" i="4"/>
  <c r="BK766" i="4"/>
  <c r="BK596" i="4"/>
  <c r="BK322" i="4"/>
  <c r="BK767" i="4"/>
  <c r="BK665" i="4"/>
  <c r="BL385" i="4"/>
  <c r="BK50" i="4"/>
  <c r="BK57" i="4"/>
  <c r="BK378" i="4"/>
  <c r="BK578" i="4"/>
  <c r="BK296" i="4"/>
  <c r="BL740" i="4"/>
  <c r="BK583" i="4"/>
  <c r="BL399" i="4"/>
  <c r="N135" i="4" a="1"/>
  <c r="BK130" i="4"/>
  <c r="BK11" i="4"/>
  <c r="BL10" i="4"/>
  <c r="BL494" i="4"/>
  <c r="BK290" i="4"/>
  <c r="BK687" i="4"/>
  <c r="BL542" i="4"/>
  <c r="BK289" i="4"/>
  <c r="BL727" i="4"/>
  <c r="BK106" i="4"/>
  <c r="BK200" i="4"/>
  <c r="BL741" i="4"/>
  <c r="BK568" i="4"/>
  <c r="BK286" i="4"/>
  <c r="BL742" i="4"/>
  <c r="BL640" i="4"/>
  <c r="BK332" i="4"/>
  <c r="BK14" i="4"/>
  <c r="BL34" i="4"/>
  <c r="BK188" i="4"/>
  <c r="BK385" i="4"/>
  <c r="BL762" i="4"/>
  <c r="BK625" i="4"/>
  <c r="BK386" i="4"/>
  <c r="BL240" i="4"/>
  <c r="BK164" i="4"/>
  <c r="BL156" i="4"/>
  <c r="BL112" i="4"/>
  <c r="BL104" i="4"/>
  <c r="BK644" i="4"/>
  <c r="BL390" i="4"/>
  <c r="BK730" i="4"/>
  <c r="BL621" i="4"/>
  <c r="BL370" i="4"/>
  <c r="BL149" i="4"/>
  <c r="BK627" i="4"/>
  <c r="BK492" i="4"/>
  <c r="BL170" i="4"/>
  <c r="BL180" i="4"/>
  <c r="BK77" i="4"/>
  <c r="BK518" i="4"/>
  <c r="BL210" i="4"/>
  <c r="BK242" i="4"/>
  <c r="BK517" i="4"/>
  <c r="BK770" i="4"/>
  <c r="BK604" i="4"/>
  <c r="BL440" i="4"/>
  <c r="BK62" i="4"/>
  <c r="BK776" i="4"/>
  <c r="BL193" i="4"/>
  <c r="BL127" i="4"/>
  <c r="BK139" i="4"/>
  <c r="BK739" i="4"/>
  <c r="BK287" i="4"/>
  <c r="BK602" i="4"/>
  <c r="BK194" i="4"/>
  <c r="BL160" i="4"/>
  <c r="BL680" i="4"/>
  <c r="BK452" i="4"/>
  <c r="BK670" i="4"/>
  <c r="BL412" i="4"/>
  <c r="BL435" i="4"/>
  <c r="BL661" i="4"/>
  <c r="BK758" i="4"/>
  <c r="BL189" i="4"/>
  <c r="BK366" i="4"/>
  <c r="BL397" i="4"/>
  <c r="BK187" i="4"/>
  <c r="BK725" i="4"/>
  <c r="BL629" i="4"/>
  <c r="BL562" i="4"/>
  <c r="BL192" i="4"/>
  <c r="BL544" i="4"/>
  <c r="BK723" i="4"/>
  <c r="BK10" i="4"/>
  <c r="BK610" i="4"/>
  <c r="BL689" i="4"/>
  <c r="BK9" i="4"/>
  <c r="BL162" i="4"/>
  <c r="BL190" i="4"/>
  <c r="BK715" i="4"/>
  <c r="BL20" i="4"/>
  <c r="BL651" i="4"/>
  <c r="BK101" i="4"/>
  <c r="BK740" i="4"/>
  <c r="BK572" i="4"/>
  <c r="BK662" i="4"/>
  <c r="BK177" i="4"/>
  <c r="BK440" i="4"/>
  <c r="BL749" i="4"/>
  <c r="BK642" i="4"/>
  <c r="BK525" i="4"/>
  <c r="BL236" i="4"/>
  <c r="BL278" i="4"/>
  <c r="BK269" i="4"/>
  <c r="BK544" i="4"/>
  <c r="BK523" i="4"/>
  <c r="BK617" i="4"/>
  <c r="BK689" i="4"/>
  <c r="BL161" i="4"/>
  <c r="BL6" i="4"/>
  <c r="BK515" i="4"/>
  <c r="BK119" i="4"/>
  <c r="BK680" i="4"/>
  <c r="BL755" i="4"/>
  <c r="BK29" i="4"/>
  <c r="BK639" i="4"/>
  <c r="BK605" i="4"/>
  <c r="BL321" i="4"/>
  <c r="BK671" i="4"/>
  <c r="BL50" i="4"/>
  <c r="BL653" i="4"/>
  <c r="BL564" i="4"/>
  <c r="BK281" i="4"/>
  <c r="BL690" i="4"/>
  <c r="BK734" i="4"/>
  <c r="BK629" i="4"/>
  <c r="BL72" i="4"/>
  <c r="BK100" i="4"/>
  <c r="BL774" i="4"/>
  <c r="BL718" i="4"/>
  <c r="BL617" i="4"/>
  <c r="BK470" i="4"/>
  <c r="BK145" i="4"/>
  <c r="BL285" i="4"/>
  <c r="BL401" i="4"/>
  <c r="BK672" i="4"/>
  <c r="BL495" i="4"/>
  <c r="BL159" i="4"/>
  <c r="BL77" i="4"/>
  <c r="BL14" i="4"/>
  <c r="BK135" i="4"/>
  <c r="BL433" i="4"/>
  <c r="BK46" i="4"/>
  <c r="BK53" i="4"/>
  <c r="BL295" i="4"/>
  <c r="BK172" i="4"/>
  <c r="BK272" i="4"/>
  <c r="BL314" i="4"/>
  <c r="BL334" i="4"/>
  <c r="BK399" i="4"/>
  <c r="BL142" i="4"/>
  <c r="BL224" i="4"/>
  <c r="BK21" i="4"/>
  <c r="BL188" i="4"/>
  <c r="BL516" i="4"/>
  <c r="BL746" i="4"/>
  <c r="BK472" i="4"/>
  <c r="BK388" i="4"/>
  <c r="BK749" i="4"/>
  <c r="BK415" i="4"/>
  <c r="BL225" i="4"/>
  <c r="BL404" i="4"/>
  <c r="BL268" i="4"/>
  <c r="BL655" i="4"/>
  <c r="BL453" i="4"/>
  <c r="BL547" i="4"/>
  <c r="BL371" i="4"/>
  <c r="BL13" i="4"/>
  <c r="BK722" i="4"/>
  <c r="BK613" i="4"/>
  <c r="BK243" i="4"/>
  <c r="BL517" i="4"/>
  <c r="BL333" i="4"/>
  <c r="BK299" i="4"/>
  <c r="BL683" i="4"/>
  <c r="BL739" i="4"/>
  <c r="BK60" i="4"/>
  <c r="BL60" i="4"/>
  <c r="BL118" i="4"/>
  <c r="BL327" i="4"/>
  <c r="BK571" i="4"/>
  <c r="BK641" i="4"/>
  <c r="BL102" i="4"/>
  <c r="H121" i="4" a="1"/>
  <c r="BK752" i="4"/>
  <c r="BL722" i="4"/>
  <c r="BL419" i="4"/>
  <c r="BL169" i="4"/>
  <c r="BL748" i="4"/>
  <c r="BL635" i="4"/>
  <c r="BL398" i="4"/>
  <c r="BL177" i="4"/>
  <c r="BL281" i="4"/>
  <c r="BL715" i="4"/>
  <c r="BL729" i="4"/>
  <c r="BK522" i="4"/>
  <c r="BL337" i="4"/>
  <c r="BL273" i="4"/>
  <c r="BK363" i="4"/>
  <c r="BK691" i="4"/>
  <c r="BK104" i="4"/>
  <c r="BL78" i="4"/>
  <c r="BL323" i="4"/>
  <c r="BL82" i="4"/>
  <c r="BL626" i="4"/>
  <c r="BL618" i="4"/>
  <c r="BL719" i="4"/>
  <c r="BK621" i="4"/>
  <c r="BK471" i="4"/>
  <c r="BK222" i="4"/>
  <c r="BK592" i="4"/>
  <c r="BK762" i="4"/>
  <c r="BL205" i="4"/>
  <c r="BK36" i="4"/>
  <c r="BL519" i="4"/>
  <c r="BK377" i="4"/>
  <c r="BK362" i="4"/>
  <c r="BL57" i="4"/>
  <c r="BK569" i="4"/>
  <c r="BL521" i="4"/>
  <c r="BL141" i="4"/>
  <c r="BL590" i="4"/>
  <c r="BK69" i="4"/>
  <c r="BL767" i="4"/>
  <c r="BL473" i="4"/>
  <c r="BL601" i="4"/>
  <c r="BL522" i="4"/>
  <c r="BK174" i="4"/>
  <c r="BL134" i="4"/>
  <c r="BL406" i="4"/>
  <c r="BL181" i="4"/>
  <c r="BK634" i="4"/>
  <c r="BK35" i="4"/>
  <c r="BL563" i="4"/>
  <c r="BK330" i="4"/>
  <c r="BL365" i="4"/>
  <c r="BL582" i="4"/>
  <c r="BL662" i="4"/>
  <c r="BL326" i="4"/>
  <c r="BL206" i="4"/>
  <c r="BL410" i="4"/>
  <c r="BL41" i="4"/>
  <c r="BK409" i="4"/>
  <c r="BK724" i="4"/>
  <c r="BL164" i="4"/>
  <c r="BL49" i="4"/>
  <c r="BL15" i="4"/>
  <c r="BK721" i="4"/>
  <c r="BL526" i="4"/>
  <c r="BL173" i="4"/>
  <c r="BL696" i="4"/>
  <c r="BL681" i="4"/>
  <c r="BL675" i="4"/>
  <c r="BK148" i="4"/>
  <c r="BL68" i="4"/>
  <c r="BK663" i="4"/>
  <c r="BK207" i="4"/>
  <c r="BL598" i="4"/>
  <c r="BK141" i="4"/>
  <c r="BL155" i="4"/>
  <c r="BK210" i="4"/>
  <c r="BL666" i="4"/>
  <c r="BL290" i="4"/>
  <c r="BK524" i="4"/>
  <c r="BK244" i="4"/>
  <c r="BK99" i="4"/>
  <c r="BK125" i="4"/>
  <c r="BK628" i="4"/>
  <c r="BK769" i="4"/>
  <c r="BL491" i="4"/>
  <c r="BL140" i="4"/>
  <c r="BK192" i="4"/>
  <c r="BL436" i="4"/>
  <c r="BK37" i="4"/>
  <c r="BL18" i="4"/>
  <c r="BL331" i="4"/>
  <c r="BL242" i="4"/>
  <c r="BK711" i="4"/>
  <c r="BL474" i="4"/>
  <c r="BK4" i="4"/>
  <c r="BK132" i="4"/>
  <c r="BK737" i="4"/>
  <c r="BK126" i="4"/>
  <c r="BL157" i="4"/>
  <c r="BL119" i="4"/>
  <c r="BK516" i="4"/>
  <c r="BL111" i="4"/>
  <c r="BL269" i="4"/>
  <c r="BL33" i="4"/>
  <c r="BK714" i="4"/>
  <c r="BK514" i="4"/>
  <c r="BL16" i="4"/>
  <c r="BK2" i="4"/>
  <c r="BL235" i="4"/>
  <c r="BL608" i="4"/>
  <c r="BL623" i="4"/>
  <c r="BL2" i="4"/>
  <c r="BL234" i="4"/>
  <c r="BK651" i="4"/>
  <c r="BL216" i="4"/>
  <c r="BK136" i="4"/>
  <c r="BK316" i="4"/>
  <c r="BL7" i="4"/>
  <c r="BK34" i="4"/>
  <c r="BL105" i="4"/>
  <c r="BK743" i="4"/>
  <c r="BK681" i="4"/>
  <c r="BK273" i="4"/>
  <c r="BK647" i="4"/>
  <c r="BK73" i="4"/>
  <c r="BK206" i="4"/>
  <c r="BK215" i="4"/>
  <c r="BK301" i="4"/>
  <c r="BL714" i="4"/>
  <c r="BK494" i="4"/>
  <c r="BK271" i="4"/>
  <c r="BL654" i="4"/>
  <c r="BL48" i="4"/>
  <c r="BL297" i="4"/>
  <c r="BL131" i="4"/>
  <c r="BK735" i="4"/>
  <c r="BL17" i="4"/>
  <c r="BL730" i="4"/>
  <c r="BK331" i="4"/>
  <c r="BK190" i="4"/>
  <c r="BL168" i="4"/>
  <c r="BK406" i="4"/>
  <c r="BL98" i="4"/>
  <c r="BL451" i="4"/>
  <c r="BK408" i="4"/>
  <c r="BL366" i="4"/>
  <c r="BL182" i="4"/>
  <c r="BL744" i="4"/>
  <c r="BL660" i="4"/>
  <c r="BK63" i="4"/>
  <c r="BK79" i="4"/>
  <c r="BK601" i="4"/>
  <c r="BK159" i="4"/>
  <c r="BK40" i="4"/>
  <c r="BK284" i="4"/>
  <c r="BL65" i="4"/>
  <c r="BL99" i="4"/>
  <c r="BL393" i="4"/>
  <c r="BL241" i="4"/>
  <c r="BL713" i="4"/>
  <c r="K135" i="4" l="1"/>
  <c r="K127" i="4" s="1"/>
  <c r="BF49" i="4" s="1"/>
  <c r="E121" i="4"/>
  <c r="E113" i="4" s="1"/>
  <c r="BF38" i="4" s="1"/>
  <c r="H121" i="4"/>
  <c r="H113" i="4" s="1"/>
  <c r="BE39" i="4" s="1"/>
  <c r="H135" i="4"/>
  <c r="H127" i="4" s="1"/>
  <c r="BF48" i="4" s="1"/>
  <c r="N135" i="4"/>
  <c r="N127" i="4" s="1"/>
  <c r="BE50" i="4" s="1"/>
  <c r="E135" i="4"/>
  <c r="E127" i="4" s="1"/>
  <c r="BF47" i="4" s="1"/>
  <c r="BE738" i="4"/>
  <c r="BF290" i="4"/>
  <c r="BE289" i="4"/>
  <c r="BE278" i="4"/>
  <c r="BE277" i="4"/>
  <c r="BF277" i="4"/>
  <c r="K319" i="4"/>
  <c r="BF291" i="4" s="1"/>
  <c r="BE198" i="4"/>
  <c r="BF198" i="4"/>
  <c r="BF236" i="4"/>
  <c r="BE327" i="4"/>
  <c r="BF222" i="4"/>
  <c r="BE222" i="4"/>
  <c r="K295" i="4"/>
  <c r="BE200" i="4" s="1"/>
  <c r="BE186" i="4"/>
  <c r="BF679" i="4"/>
  <c r="BE679" i="4"/>
  <c r="BF689" i="4"/>
  <c r="BE689" i="4"/>
  <c r="BF682" i="4"/>
  <c r="BE682" i="4"/>
  <c r="BF74" i="4"/>
  <c r="BE74" i="4"/>
  <c r="J166" i="4"/>
  <c r="BF514" i="4"/>
  <c r="BE514" i="4"/>
  <c r="BF134" i="4"/>
  <c r="BE134" i="4"/>
  <c r="BF687" i="4"/>
  <c r="BE687" i="4"/>
  <c r="BE688" i="4"/>
  <c r="BF688" i="4"/>
  <c r="BE680" i="4"/>
  <c r="BF680" i="4"/>
  <c r="J180" i="4"/>
  <c r="BF108" i="4"/>
  <c r="BE108" i="4"/>
  <c r="BF657" i="4"/>
  <c r="BE657" i="4"/>
  <c r="BF681" i="4"/>
  <c r="BE681" i="4"/>
  <c r="BF686" i="4"/>
  <c r="BE686" i="4"/>
  <c r="BF598" i="4"/>
  <c r="BE598" i="4"/>
  <c r="BF670" i="4"/>
  <c r="BE670" i="4"/>
  <c r="BF525" i="4"/>
  <c r="BE525" i="4"/>
  <c r="BF578" i="4"/>
  <c r="BE578" i="4"/>
  <c r="BF41" i="4"/>
  <c r="BE41" i="4"/>
  <c r="BF40" i="4"/>
  <c r="BE40" i="4"/>
  <c r="BF618" i="4"/>
  <c r="BE618" i="4"/>
  <c r="BF684" i="4"/>
  <c r="BE684" i="4"/>
  <c r="BF622" i="4"/>
  <c r="BE622" i="4"/>
  <c r="BF50" i="4" l="1"/>
  <c r="BE48" i="4"/>
  <c r="BF39" i="4"/>
  <c r="BE47" i="4"/>
  <c r="BE38" i="4"/>
  <c r="BE49" i="4"/>
  <c r="BE291" i="4"/>
  <c r="BF200" i="4"/>
  <c r="BF631" i="4"/>
  <c r="BE631" i="4"/>
  <c r="BF544" i="4"/>
  <c r="BE544" i="4"/>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<sst xmlns="http://schemas.openxmlformats.org/spreadsheetml/2006/main" count="4472" uniqueCount="1956">
  <si>
    <t>ALL</t>
  </si>
  <si>
    <t>Instructions for filling Excel Form</t>
  </si>
  <si>
    <t>Use MS Excel Version 2021+ / Office 365 to edit this excel. 
Some of the excel features are not supported in older versions of MS Excel. This may result into unwanted/ incorrect data interpretation and may result in to parsing failures or business validation failures.</t>
  </si>
  <si>
    <r>
      <rPr>
        <sz val="12"/>
        <color rgb="FF000000"/>
        <rFont val="Aptos Display"/>
        <family val="2"/>
      </rPr>
      <t xml:space="preserve">This is a </t>
    </r>
    <r>
      <rPr>
        <b/>
        <sz val="12"/>
        <color rgb="FF000000"/>
        <rFont val="Aptos Display"/>
        <family val="2"/>
      </rPr>
      <t>Protected</t>
    </r>
    <r>
      <rPr>
        <sz val="12"/>
        <color rgb="FF000000"/>
        <rFont val="Aptos Display"/>
        <family val="2"/>
      </rPr>
      <t xml:space="preserve"> Excel. Do not attempt to modify structure / formatting of the excel.</t>
    </r>
  </si>
  <si>
    <r>
      <rPr>
        <sz val="12"/>
        <color rgb="FF000000"/>
        <rFont val="Aptos Display"/>
        <family val="2"/>
      </rPr>
      <t xml:space="preserve">Please refrain from using </t>
    </r>
    <r>
      <rPr>
        <b/>
        <sz val="12"/>
        <color rgb="FF000000"/>
        <rFont val="Aptos Display"/>
        <family val="2"/>
      </rPr>
      <t>Cut/Copy/Paste</t>
    </r>
    <r>
      <rPr>
        <sz val="12"/>
        <color rgb="FF000000"/>
        <rFont val="Aptos Display"/>
        <family val="2"/>
      </rPr>
      <t xml:space="preserve"> operations. These may cause </t>
    </r>
    <r>
      <rPr>
        <b/>
        <sz val="12"/>
        <color rgb="FF000000"/>
        <rFont val="Aptos Display"/>
        <family val="2"/>
      </rPr>
      <t>loss modification of internal calculations/formulas</t>
    </r>
    <r>
      <rPr>
        <sz val="12"/>
        <color rgb="FF000000"/>
        <rFont val="Aptos Display"/>
        <family val="2"/>
      </rPr>
      <t xml:space="preserve"> and will result into mal-formed data in the excel file. 
This may result in to upload failure or incorrect data upload/filing.</t>
    </r>
  </si>
  <si>
    <t>Excel data validations: Basic data validations are enforced in excel.</t>
  </si>
  <si>
    <t>Following are some examples of basic data validations –</t>
  </si>
  <si>
    <r>
      <rPr>
        <sz val="12"/>
        <color rgb="FF000000"/>
        <rFont val="Aptos Display"/>
        <family val="2"/>
      </rPr>
      <t xml:space="preserve"> i.</t>
    </r>
    <r>
      <rPr>
        <b/>
        <sz val="12"/>
        <color rgb="FF000000"/>
        <rFont val="Times New Roman"/>
        <family val="1"/>
      </rPr>
      <t xml:space="preserve"> </t>
    </r>
    <r>
      <rPr>
        <sz val="12"/>
        <color rgb="FF000000"/>
        <rFont val="Aptos Display"/>
        <family val="2"/>
      </rPr>
      <t xml:space="preserve">Amount fields must be between </t>
    </r>
    <r>
      <rPr>
        <b/>
        <sz val="12"/>
        <color rgb="FF000000"/>
        <rFont val="Aptos Display"/>
        <family val="2"/>
      </rPr>
      <t>-999999999999999.99 and 999999999999999.99</t>
    </r>
  </si>
  <si>
    <r>
      <rPr>
        <sz val="12"/>
        <color rgb="FF000000"/>
        <rFont val="Aptos Display"/>
        <family val="2"/>
      </rPr>
      <t xml:space="preserve"> ii.</t>
    </r>
    <r>
      <rPr>
        <b/>
        <sz val="12"/>
        <color rgb="FF000000"/>
        <rFont val="Times New Roman"/>
        <family val="1"/>
      </rPr>
      <t xml:space="preserve"> </t>
    </r>
    <r>
      <rPr>
        <sz val="12"/>
        <color rgb="FF000000"/>
        <rFont val="Aptos Display"/>
        <family val="2"/>
      </rPr>
      <t>Text fields with length validations (</t>
    </r>
    <r>
      <rPr>
        <b/>
        <sz val="12"/>
        <color rgb="FF000000"/>
        <rFont val="Aptos Display"/>
        <family val="2"/>
      </rPr>
      <t>maximum 250/500 characters</t>
    </r>
    <r>
      <rPr>
        <sz val="12"/>
        <color rgb="FF000000"/>
        <rFont val="Aptos Display"/>
        <family val="2"/>
      </rPr>
      <t>) etc.</t>
    </r>
  </si>
  <si>
    <r>
      <rPr>
        <sz val="12"/>
        <color rgb="FF000000"/>
        <rFont val="Aptos Display"/>
        <family val="2"/>
      </rPr>
      <t>'</t>
    </r>
    <r>
      <rPr>
        <b/>
        <sz val="12"/>
        <color rgb="FF000000"/>
        <rFont val="Aptos Display"/>
        <family val="2"/>
      </rPr>
      <t>0' (zero)</t>
    </r>
    <r>
      <rPr>
        <sz val="12"/>
        <color rgb="FF000000"/>
        <rFont val="Aptos Display"/>
        <family val="2"/>
      </rPr>
      <t xml:space="preserve"> is considered as a valid value. If user does not want to provide any value, then user should leave the field blank.</t>
    </r>
  </si>
  <si>
    <r>
      <rPr>
        <sz val="12"/>
        <color rgb="FF000000"/>
        <rFont val="Aptos Display"/>
        <family val="2"/>
      </rPr>
      <t xml:space="preserve">Fields marked in </t>
    </r>
    <r>
      <rPr>
        <b/>
        <sz val="12"/>
        <color rgb="FF000000"/>
        <rFont val="Aptos Display"/>
        <family val="2"/>
      </rPr>
      <t>Grey</t>
    </r>
    <r>
      <rPr>
        <sz val="12"/>
        <color rgb="FF000000"/>
        <rFont val="Aptos Display"/>
        <family val="2"/>
      </rPr>
      <t xml:space="preserve"> colour are read only fields. User will not be able to edit these fields.</t>
    </r>
  </si>
  <si>
    <r>
      <rPr>
        <sz val="12"/>
        <color rgb="FF000000"/>
        <rFont val="Aptos Display"/>
        <family val="2"/>
      </rPr>
      <t>Fields marked in</t>
    </r>
    <r>
      <rPr>
        <b/>
        <sz val="12"/>
        <color rgb="FF000000"/>
        <rFont val="Aptos Display"/>
        <family val="2"/>
      </rPr>
      <t xml:space="preserve"> Blue</t>
    </r>
    <r>
      <rPr>
        <sz val="12"/>
        <color rgb="FF000000"/>
        <rFont val="Aptos Display"/>
        <family val="2"/>
      </rPr>
      <t xml:space="preserve"> colour are editable fields. User should enter a valid value.</t>
    </r>
  </si>
  <si>
    <r>
      <rPr>
        <sz val="12"/>
        <color rgb="FF000000"/>
        <rFont val="Aptos Display"/>
        <family val="2"/>
      </rPr>
      <t xml:space="preserve">Please enter date in </t>
    </r>
    <r>
      <rPr>
        <b/>
        <sz val="12"/>
        <color rgb="FF000000"/>
        <rFont val="Aptos Display"/>
        <family val="2"/>
      </rPr>
      <t>DD/MM/YYYY</t>
    </r>
    <r>
      <rPr>
        <sz val="12"/>
        <color rgb="FF000000"/>
        <rFont val="Aptos Display"/>
        <family val="2"/>
      </rPr>
      <t xml:space="preserve"> Format</t>
    </r>
  </si>
  <si>
    <t>After filling in all the data and uploading the excel, the Excel will be validated for-</t>
  </si>
  <si>
    <r>
      <rPr>
        <b/>
        <sz val="12"/>
        <color rgb="FF000000"/>
        <rFont val="Aptos Display"/>
        <family val="2"/>
      </rPr>
      <t>a.</t>
    </r>
    <r>
      <rPr>
        <sz val="12"/>
        <color rgb="FF000000"/>
        <rFont val="Times New Roman"/>
        <family val="1"/>
      </rPr>
      <t> </t>
    </r>
    <r>
      <rPr>
        <b/>
        <sz val="12"/>
        <color rgb="FF000000"/>
        <rFont val="Aptos Display"/>
        <family val="2"/>
      </rPr>
      <t>Malicious content</t>
    </r>
    <r>
      <rPr>
        <sz val="12"/>
        <color rgb="FF000000"/>
        <rFont val="Aptos Display"/>
        <family val="2"/>
      </rPr>
      <t xml:space="preserve"> - Do not attempt to </t>
    </r>
    <r>
      <rPr>
        <b/>
        <sz val="12"/>
        <color rgb="FF000000"/>
        <rFont val="Aptos Display"/>
        <family val="2"/>
      </rPr>
      <t>alter the format</t>
    </r>
    <r>
      <rPr>
        <sz val="12"/>
        <color rgb="FF000000"/>
        <rFont val="Aptos Display"/>
        <family val="2"/>
      </rPr>
      <t xml:space="preserve">, add any </t>
    </r>
    <r>
      <rPr>
        <b/>
        <sz val="12"/>
        <color rgb="FF000000"/>
        <rFont val="Aptos Display"/>
        <family val="2"/>
      </rPr>
      <t>macros</t>
    </r>
    <r>
      <rPr>
        <sz val="12"/>
        <color rgb="FF000000"/>
        <rFont val="Aptos Display"/>
        <family val="2"/>
      </rPr>
      <t xml:space="preserve"> to the excel. (Macros are not allowed)</t>
    </r>
  </si>
  <si>
    <t xml:space="preserve">b. Version number -   User should update the latest downloaded file and upload the same. Every time user submits the form in offline portal, new excel gets generated with new version number. </t>
  </si>
  <si>
    <t>c. Excel validations -  Every time user uploads the filled excel, it will be validated for integrity and structure of the excel. If case the validations fail, user will not be able to proceed with the file and is expected to 
   download the latest file, fill it and resubmit.</t>
  </si>
  <si>
    <r>
      <rPr>
        <b/>
        <sz val="12"/>
        <color rgb="FF000000"/>
        <rFont val="Aptos Display"/>
        <family val="2"/>
      </rPr>
      <t>Data Enrichment</t>
    </r>
    <r>
      <rPr>
        <sz val="12"/>
        <color rgb="FF000000"/>
        <rFont val="Aptos Display"/>
        <family val="2"/>
      </rPr>
      <t xml:space="preserve"> - After uploading the excel, data enrichment will be performed it two phases - </t>
    </r>
  </si>
  <si>
    <t>a. Before business validations - Populating data based on key fields. For example - Populating product details depending on product code, company details using CIN, director details using din  
   etc. 
   Any failures / errors in this scenario will result in upload failure and user will be prompted to correct those errors. 
   *The Business validations will trigger only when all such enrichment errors are resolved.
   Please refer to below mentioned list of fields specific to this form and make sure that all the fields are filled with proper data before uploading the excel.</t>
  </si>
  <si>
    <t>b. After business validation - Adjusting the date time to corrected format for PDF generations, clearing unwanted data etc. Any failures in this scenario will result into technical error. 
   In this scenario user is requested to connect with support to resolve the issue</t>
  </si>
  <si>
    <r>
      <rPr>
        <b/>
        <sz val="12"/>
        <color rgb="FF000000"/>
        <rFont val="Aptos Display"/>
        <family val="2"/>
      </rPr>
      <t>Business validations</t>
    </r>
    <r>
      <rPr>
        <sz val="12"/>
        <color rgb="FF000000"/>
        <rFont val="Aptos Display"/>
        <family val="2"/>
      </rPr>
      <t xml:space="preserve"> - After uploading the excel, business validations will be performed to validate the data according to the business / functional rules specified by the Honourable Ministry of Corporate Affairs.</t>
    </r>
  </si>
  <si>
    <r>
      <rPr>
        <b/>
        <sz val="12"/>
        <color rgb="FF000000"/>
        <rFont val="Aptos Display"/>
        <family val="2"/>
      </rPr>
      <t>a.</t>
    </r>
    <r>
      <rPr>
        <sz val="12"/>
        <color rgb="FF000000"/>
        <rFont val="Times New Roman"/>
        <family val="1"/>
      </rPr>
      <t xml:space="preserve"> </t>
    </r>
    <r>
      <rPr>
        <sz val="12"/>
        <color rgb="FF000000"/>
        <rFont val="Aptos Display"/>
        <family val="2"/>
      </rPr>
      <t>If any of the rules fail, an error text file will be generated which user can download.</t>
    </r>
  </si>
  <si>
    <r>
      <rPr>
        <b/>
        <sz val="12"/>
        <color rgb="FF000000"/>
        <rFont val="Aptos Display"/>
        <family val="2"/>
      </rPr>
      <t>b.</t>
    </r>
    <r>
      <rPr>
        <sz val="12"/>
        <color rgb="FF000000"/>
        <rFont val="Times New Roman"/>
        <family val="1"/>
      </rPr>
      <t xml:space="preserve"> </t>
    </r>
    <r>
      <rPr>
        <sz val="12"/>
        <color rgb="FF000000"/>
        <rFont val="Aptos Display"/>
        <family val="2"/>
      </rPr>
      <t>User will have to fix the errors specified in the text file and re-upload the updated excel file.</t>
    </r>
  </si>
  <si>
    <r>
      <rPr>
        <b/>
        <sz val="12"/>
        <color rgb="FF000000"/>
        <rFont val="Aptos Display"/>
        <family val="2"/>
      </rPr>
      <t>c.</t>
    </r>
    <r>
      <rPr>
        <sz val="12"/>
        <color rgb="FF000000"/>
        <rFont val="Times New Roman"/>
        <family val="1"/>
      </rPr>
      <t xml:space="preserve"> </t>
    </r>
    <r>
      <rPr>
        <sz val="12"/>
        <color rgb="FF000000"/>
        <rFont val="Aptos Display"/>
        <family val="2"/>
      </rPr>
      <t xml:space="preserve">Steps </t>
    </r>
    <r>
      <rPr>
        <b/>
        <sz val="12"/>
        <color rgb="FF000000"/>
        <rFont val="Aptos Display"/>
        <family val="2"/>
      </rPr>
      <t>a</t>
    </r>
    <r>
      <rPr>
        <sz val="12"/>
        <color rgb="FF000000"/>
        <rFont val="Aptos Display"/>
        <family val="2"/>
      </rPr>
      <t xml:space="preserve"> and </t>
    </r>
    <r>
      <rPr>
        <b/>
        <sz val="12"/>
        <color rgb="FF000000"/>
        <rFont val="Aptos Display"/>
        <family val="2"/>
      </rPr>
      <t>b</t>
    </r>
    <r>
      <rPr>
        <sz val="12"/>
        <color rgb="FF000000"/>
        <rFont val="Aptos Display"/>
        <family val="2"/>
      </rPr>
      <t xml:space="preserve"> will be repeated un-till all the business validation errors are fixed by the user.</t>
    </r>
  </si>
  <si>
    <t>After successful upload of the excel, user will then be prompted to update the declaration section on the portal and proceed with further filing journey.</t>
  </si>
  <si>
    <t>Business validations will be triggered only after valid data is filled in below mentioned fields before uploading the excel</t>
  </si>
  <si>
    <t>AOC4</t>
  </si>
  <si>
    <r>
      <rPr>
        <sz val="12"/>
        <color rgb="FF000000"/>
        <rFont val="Aptos Display"/>
        <family val="2"/>
      </rPr>
      <t xml:space="preserve">Please enter valid </t>
    </r>
    <r>
      <rPr>
        <b/>
        <sz val="12"/>
        <color rgb="FF000000"/>
        <rFont val="Aptos Display"/>
        <family val="2"/>
      </rPr>
      <t>Product or service category code (ITC/ NPCS 4 digit code)</t>
    </r>
    <r>
      <rPr>
        <sz val="12"/>
        <color rgb="FF000000"/>
        <rFont val="Aptos Display"/>
        <family val="2"/>
      </rPr>
      <t xml:space="preserve"> under IV Details related to principal products or services of the company for all the applicable rows if 
*Total number of product/ services category(ies) is greater than zero</t>
    </r>
  </si>
  <si>
    <t>2</t>
  </si>
  <si>
    <r>
      <rPr>
        <sz val="12"/>
        <color rgb="FF000000"/>
        <rFont val="Aptos Display"/>
        <family val="2"/>
      </rPr>
      <t xml:space="preserve">Please enter valid </t>
    </r>
    <r>
      <rPr>
        <b/>
        <sz val="12"/>
        <color rgb="FF000000"/>
        <rFont val="Aptos Display"/>
        <family val="2"/>
      </rPr>
      <t>*Director identification number of the director; or PAN of the manager or CEO or CFO or Interim Resolution Professional (IRP) or Resolution Professional (RP) or Liquidator or Membership number of the secretary</t>
    </r>
    <r>
      <rPr>
        <sz val="12"/>
        <color rgb="FF000000"/>
        <rFont val="Aptos Display"/>
        <family val="2"/>
      </rPr>
      <t xml:space="preserve"> under Declaration</t>
    </r>
  </si>
  <si>
    <t>AOC1</t>
  </si>
  <si>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of subsidiary company under Details of Subsidiaries for all applicable rows if 1. Number of subsidiaries is greater than zero</t>
    </r>
  </si>
  <si>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under Details of Subsidiaries for all applicable rows if 2 Number of subsidiaries which are yet to commence operations is greater than zero</t>
    </r>
  </si>
  <si>
    <r>
      <rPr>
        <sz val="12"/>
        <color rgb="FF000000"/>
        <rFont val="Aptos Display"/>
        <family val="2"/>
      </rPr>
      <t xml:space="preserve">Please enter valid </t>
    </r>
    <r>
      <rPr>
        <b/>
        <sz val="12"/>
        <color rgb="FF000000"/>
        <rFont val="Aptos Display"/>
        <family val="2"/>
      </rPr>
      <t xml:space="preserve">*CIN/ any other registration number </t>
    </r>
    <r>
      <rPr>
        <sz val="12"/>
        <color rgb="FF000000"/>
        <rFont val="Aptos Display"/>
        <family val="2"/>
      </rPr>
      <t>under Details of Subsidiaries for all applicable rows if 3 Number of subsidiaries which have been liquidated or have ceased to be a subsidiary during the year is greater than zero</t>
    </r>
  </si>
  <si>
    <r>
      <rPr>
        <sz val="12"/>
        <color rgb="FF000000"/>
        <rFont val="Aptos Display"/>
        <family val="2"/>
      </rPr>
      <t xml:space="preserve">Please enter valid </t>
    </r>
    <r>
      <rPr>
        <b/>
        <sz val="12"/>
        <color rgb="FF000000"/>
        <rFont val="Aptos Display"/>
        <family val="2"/>
      </rPr>
      <t>*CIN/ any other registration number</t>
    </r>
    <r>
      <rPr>
        <sz val="12"/>
        <color rgb="FF000000"/>
        <rFont val="Aptos Display"/>
        <family val="2"/>
      </rPr>
      <t xml:space="preserve"> under Details of Subsidiaries for all applicable rows if 5 Number of associates or joint ventures which are yet to commence operations is greater than zero</t>
    </r>
  </si>
  <si>
    <r>
      <rPr>
        <sz val="12"/>
        <color rgb="FF000000"/>
        <rFont val="Aptos Display"/>
        <family val="2"/>
      </rPr>
      <t xml:space="preserve">Please enter valid </t>
    </r>
    <r>
      <rPr>
        <b/>
        <sz val="12"/>
        <color rgb="FF000000"/>
        <rFont val="Aptos Display"/>
        <family val="2"/>
      </rPr>
      <t>*CIN/ any other registration number</t>
    </r>
    <r>
      <rPr>
        <sz val="12"/>
        <color rgb="FF000000"/>
        <rFont val="Aptos Display"/>
        <family val="2"/>
      </rPr>
      <t xml:space="preserve"> under Details of Subsidiaries for all applicable rows if 6 Number of associates or joint ventures which have been liquidated or have ceased to be associate or joint venture during the year is greater than zero</t>
    </r>
  </si>
  <si>
    <t>6</t>
  </si>
  <si>
    <t>AOC2</t>
  </si>
  <si>
    <r>
      <rPr>
        <sz val="12"/>
        <color rgb="FF000000"/>
        <rFont val="Aptos Display"/>
        <family val="2"/>
      </rPr>
      <t xml:space="preserve">Please enter valid </t>
    </r>
    <r>
      <rPr>
        <b/>
        <sz val="12"/>
        <color rgb="FF000000"/>
        <rFont val="Aptos Display"/>
        <family val="2"/>
      </rPr>
      <t>*Corporate identity number (CIN) or foreign company registration number (FCRN) or Limited Liability Partnership number (LLPIN) or Foreign Limited Liability Partnership number (FLLPIN) or Permanent Account Number (PAN)/Passport for individuals or any other registration number under</t>
    </r>
    <r>
      <rPr>
        <sz val="12"/>
        <color rgb="FF000000"/>
        <rFont val="Aptos Display"/>
        <family val="2"/>
      </rPr>
      <t xml:space="preserve"> 1.Details of contracts or arrangements or transactions not at arm's length basis. for all applicable rows if *Number of contracts or arrangements or transactions not at arm’s length basis is greater than zero</t>
    </r>
  </si>
  <si>
    <r>
      <rPr>
        <sz val="12"/>
        <color rgb="FF000000"/>
        <rFont val="Aptos Display"/>
        <family val="2"/>
      </rPr>
      <t xml:space="preserve">Please enter valid </t>
    </r>
    <r>
      <rPr>
        <b/>
        <sz val="12"/>
        <color rgb="FF000000"/>
        <rFont val="Aptos Display"/>
        <family val="2"/>
      </rPr>
      <t>*Corporate identity number (CIN) or foreign company registration number (FCRN) or Limited Liability Partnership number (LLPIN) or Foreign Limited Liability Partnership number (FLLPIN) or Permanent Account Number (PAN)/Passport for individuals or any other registration number</t>
    </r>
    <r>
      <rPr>
        <sz val="12"/>
        <color rgb="FF000000"/>
        <rFont val="Aptos Display"/>
        <family val="2"/>
      </rPr>
      <t xml:space="preserve"> under 2.Details of material contracts or arrangement or transactions at arm's length basis. for all applicable rows if Number of material contracts or arrangements or transactions at arm’s length basis is greater than zero</t>
    </r>
  </si>
  <si>
    <t>3</t>
  </si>
  <si>
    <t>AOC4NBFC</t>
  </si>
  <si>
    <r>
      <rPr>
        <sz val="12"/>
        <color rgb="FF000000"/>
        <rFont val="Aptos Display"/>
        <family val="2"/>
      </rPr>
      <t xml:space="preserve">Please enter valid </t>
    </r>
    <r>
      <rPr>
        <b/>
        <sz val="12"/>
        <color rgb="FF000000"/>
        <rFont val="Aptos Display"/>
        <family val="2"/>
      </rPr>
      <t xml:space="preserve">Product or service category code (ITC/ NPCS 4 digit code) </t>
    </r>
    <r>
      <rPr>
        <sz val="12"/>
        <color rgb="FF000000"/>
        <rFont val="Aptos Display"/>
        <family val="2"/>
      </rPr>
      <t>under III Details related to principal products or services of the company for all the applicable rows if 
*Total number of product/ services category(ies) is greater than zero</t>
    </r>
  </si>
  <si>
    <t>AOC4CFSNBFC</t>
  </si>
  <si>
    <t>1</t>
  </si>
  <si>
    <t>AOC4CFS</t>
  </si>
  <si>
    <t>EAuditorStandalone</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</si>
  <si>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Resolution Professional (RP)/ Liquidator</t>
    </r>
    <r>
      <rPr>
        <sz val="12"/>
        <color rgb="FF000000"/>
        <rFont val="Aptos Display"/>
        <family val="2"/>
      </rPr>
      <t xml:space="preserve"> under Declaration by Director</t>
    </r>
  </si>
  <si>
    <t>EAuditorConsolidated</t>
  </si>
  <si>
    <t>Edirector</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</si>
  <si>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Resolution Professional (RP)/ Liquidator</t>
    </r>
    <r>
      <rPr>
        <sz val="12"/>
        <color rgb="FF000000"/>
        <rFont val="Aptos Display"/>
        <family val="2"/>
      </rPr>
      <t xml:space="preserve"> under Declaration</t>
    </r>
  </si>
  <si>
    <t>MGT7</t>
  </si>
  <si>
    <r>
      <rPr>
        <sz val="12"/>
        <color rgb="FF000000"/>
        <rFont val="Aptos Display"/>
        <family val="2"/>
      </rPr>
      <t xml:space="preserve">Please enter valid </t>
    </r>
    <r>
      <rPr>
        <b/>
        <sz val="12"/>
        <color rgb="FF000000"/>
        <rFont val="Aptos Display"/>
        <family val="2"/>
      </rPr>
      <t xml:space="preserve">CIN of the Registrar and Transfer Agent </t>
    </r>
    <r>
      <rPr>
        <sz val="12"/>
        <color rgb="FF000000"/>
        <rFont val="Aptos Display"/>
        <family val="2"/>
      </rPr>
      <t>under viii Number of Registrar and Transfer Agent for all the applicable rows if viii Number of Registrar and Transfer Agent is greater than zero</t>
    </r>
  </si>
  <si>
    <r>
      <rPr>
        <sz val="12"/>
        <color rgb="FF000000"/>
        <rFont val="Aptos Display"/>
        <family val="2"/>
      </rPr>
      <t xml:space="preserve">Please enter valid </t>
    </r>
    <r>
      <rPr>
        <b/>
        <sz val="12"/>
        <color rgb="FF000000"/>
        <rFont val="Aptos Display"/>
        <family val="2"/>
      </rPr>
      <t xml:space="preserve">CIN /FCRN </t>
    </r>
    <r>
      <rPr>
        <sz val="12"/>
        <color rgb="FF000000"/>
        <rFont val="Aptos Display"/>
        <family val="2"/>
      </rPr>
      <t xml:space="preserve"> under II PRINCIPAL BUSINESS ACTIVITIES OF THE COMPANY for all applicable rows if i *No. of Companies for which information is to be given is greater than zero</t>
    </r>
  </si>
  <si>
    <r>
      <rPr>
        <sz val="12"/>
        <color rgb="FF000000"/>
        <rFont val="Aptos Display"/>
        <family val="2"/>
      </rPr>
      <t xml:space="preserve">Please enter valid </t>
    </r>
    <r>
      <rPr>
        <b/>
        <sz val="12"/>
        <color rgb="FF000000"/>
        <rFont val="Aptos Display"/>
        <family val="2"/>
      </rPr>
      <t xml:space="preserve">(a) DIN/PAN/Membership number of Designated Person </t>
    </r>
    <r>
      <rPr>
        <sz val="12"/>
        <color rgb="FF000000"/>
        <rFont val="Aptos Display"/>
        <family val="2"/>
      </rPr>
      <t>under XVI Declaration under Rule 9(4) of the Companies (Management and Administration) Rules, 2014</t>
    </r>
  </si>
  <si>
    <t>4</t>
  </si>
  <si>
    <t>MGT7A</t>
  </si>
  <si>
    <r>
      <rPr>
        <sz val="12"/>
        <color rgb="FF000000"/>
        <rFont val="Aptos Display"/>
        <family val="2"/>
      </rPr>
      <t xml:space="preserve">Please enter valid </t>
    </r>
    <r>
      <rPr>
        <b/>
        <sz val="12"/>
        <color rgb="FF000000"/>
        <rFont val="Aptos Display"/>
        <family val="2"/>
      </rPr>
      <t xml:space="preserve">CIN /FCRN </t>
    </r>
    <r>
      <rPr>
        <sz val="12"/>
        <color rgb="FF000000"/>
        <rFont val="Aptos Display"/>
        <family val="2"/>
      </rPr>
      <t xml:space="preserve"> under III PARTICULARS OF ASSOCIATE COMPANIES (INCLUDING JOINT VENTURES) (not applicable for OPC) for all applicable rows if i *No. of Companies for which information is to be given is greater than zero</t>
    </r>
  </si>
  <si>
    <r>
      <rPr>
        <sz val="12"/>
        <color rgb="FF000000"/>
        <rFont val="Aptos Display"/>
        <family val="2"/>
      </rPr>
      <t xml:space="preserve">Please enter valid </t>
    </r>
    <r>
      <rPr>
        <b/>
        <sz val="12"/>
        <color rgb="FF000000"/>
        <rFont val="Aptos Display"/>
        <family val="2"/>
      </rPr>
      <t xml:space="preserve">DIN </t>
    </r>
    <r>
      <rPr>
        <sz val="12"/>
        <color rgb="FF000000"/>
        <rFont val="Aptos Display"/>
        <family val="2"/>
      </rPr>
      <t>under C ATTENDANCE OF DIRECTORS (not applicable for OPC) in VII NUMBER OF PROMOTERS, MEMBERS, DEBENTURE HOLDERS for all applicable rows</t>
    </r>
  </si>
  <si>
    <r>
      <rPr>
        <sz val="12"/>
        <color rgb="FF000000"/>
        <rFont val="Aptos Display"/>
        <family val="2"/>
      </rPr>
      <t xml:space="preserve">Please enter valid </t>
    </r>
    <r>
      <rPr>
        <b/>
        <sz val="12"/>
        <color rgb="FF000000"/>
        <rFont val="Aptos Display"/>
        <family val="2"/>
      </rPr>
      <t>(a) DIN/PAN/Membership number of Designated Person</t>
    </r>
    <r>
      <rPr>
        <sz val="12"/>
        <color rgb="FF000000"/>
        <rFont val="Aptos Display"/>
        <family val="2"/>
      </rPr>
      <t xml:space="preserve"> under XV Declaration under Rule 9(4) of the Companies (Management and Administration) Rules, 2014 </t>
    </r>
  </si>
  <si>
    <t>CSR2</t>
  </si>
  <si>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7 (b)(I) Details of CSR amount spent against ongoing projects for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</si>
  <si>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7 (b)(ii) Details of CSR amount spent against other than ongoing projects for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</si>
  <si>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Project ID</t>
    </r>
    <r>
      <rPr>
        <sz val="12"/>
        <color rgb="FF000000"/>
        <rFont val="Aptos Display"/>
        <family val="2"/>
      </rPr>
      <t xml:space="preserve"> under 10 (b) Details of CSR amount spent in the financial year for ongoing projects of the preceding financial year(s) for all applicable rows if Number of Ongoing Projects for the financial year is greater than zero Project Id shall be in the format FY&lt;Financial year end date&gt;__Sr No for each company. Project related information will be populated based on the given Project ID</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</si>
  <si>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10 (c)(iii) Details of amount spent against new ongoing CSR project in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</si>
  <si>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10 (c)(iv) Details of amount spent against new other than ongoing projects in the financial year if Number of Ongoing Projects for the financial year is greater than zero and if "</t>
    </r>
    <r>
      <rPr>
        <b/>
        <sz val="12"/>
        <color rgb="FF000000"/>
        <rFont val="Aptos Display"/>
        <family val="2"/>
      </rPr>
      <t>No</t>
    </r>
    <r>
      <rPr>
        <sz val="12"/>
        <color rgb="FF000000"/>
        <rFont val="Aptos Display"/>
        <family val="2"/>
      </rPr>
      <t xml:space="preserve">"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</si>
  <si>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CSR Registration No</t>
    </r>
    <r>
      <rPr>
        <sz val="12"/>
        <color rgb="FF000000"/>
        <rFont val="Aptos Display"/>
        <family val="2"/>
      </rPr>
      <t xml:space="preserve"> under </t>
    </r>
    <r>
      <rPr>
        <b/>
        <sz val="12"/>
        <color rgb="FF000000"/>
        <rFont val="Aptos Display"/>
        <family val="2"/>
      </rPr>
      <t>Mode of Implementation - Through Implementing Agency</t>
    </r>
    <r>
      <rPr>
        <sz val="12"/>
        <color rgb="FF000000"/>
        <rFont val="Aptos Display"/>
        <family val="2"/>
      </rPr>
      <t xml:space="preserve"> for all applicable Project Details under 11 Details of amount spent against CSR projects in the financial year if Number of CSR Projects is greater than zero and if "No" is selected in </t>
    </r>
    <r>
      <rPr>
        <b/>
        <sz val="12"/>
        <color rgb="FF000000"/>
        <rFont val="Aptos Display"/>
        <family val="2"/>
      </rPr>
      <t>Mode of Implementation - Direct</t>
    </r>
    <r>
      <rPr>
        <sz val="12"/>
        <color rgb="FF000000"/>
        <rFont val="Aptos Display"/>
        <family val="2"/>
      </rPr>
      <t xml:space="preserve">. </t>
    </r>
  </si>
  <si>
    <r>
      <rPr>
        <sz val="12"/>
        <color rgb="FF000000"/>
        <rFont val="Aptos Display"/>
        <family val="2"/>
      </rPr>
      <t xml:space="preserve">Please enter valid </t>
    </r>
    <r>
      <rPr>
        <b/>
        <sz val="12"/>
        <color rgb="FF000000"/>
        <rFont val="Aptos Display"/>
        <family val="2"/>
      </rPr>
      <t>Pin code</t>
    </r>
    <r>
      <rPr>
        <sz val="12"/>
        <color rgb="FF000000"/>
        <rFont val="Aptos Display"/>
        <family val="2"/>
      </rPr>
      <t xml:space="preserve"> of the property or asset(s) under Details of entity/ Authority/ beneficiary of the registered owner Mode of Implementation - Through Implementing Agency for all applicable Asset Details under Capital assets acquired through CSR if 12 Whether any capital assets have been created or acquired through CSR spent in the financial year is set to "</t>
    </r>
    <r>
      <rPr>
        <b/>
        <sz val="12"/>
        <color rgb="FF000000"/>
        <rFont val="Aptos Display"/>
        <family val="2"/>
      </rPr>
      <t>Yes</t>
    </r>
    <r>
      <rPr>
        <sz val="12"/>
        <color rgb="FF000000"/>
        <rFont val="Aptos Display"/>
        <family val="2"/>
      </rPr>
      <t>" and If yes, enter the number of Capital assets created/ acquired is greater than zero.</t>
    </r>
  </si>
  <si>
    <r>
      <rPr>
        <sz val="12"/>
        <color rgb="FF000000"/>
        <rFont val="Aptos Display"/>
        <family val="2"/>
      </rPr>
      <t xml:space="preserve">Please enter valid </t>
    </r>
    <r>
      <rPr>
        <b/>
        <sz val="12"/>
        <color rgb="FF000000"/>
        <rFont val="Aptos Display"/>
        <family val="2"/>
      </rPr>
      <t>CSR Registration Number, if applicable</t>
    </r>
    <r>
      <rPr>
        <sz val="12"/>
        <color rgb="FF000000"/>
        <rFont val="Aptos Display"/>
        <family val="2"/>
      </rPr>
      <t xml:space="preserve"> under Details of entity/ Authority/ beneficiary of the registered owner Mode of Implementation - Through Implementing Agency for all applicable Asset Details under Capital assets acquired through CSR if 12 Whether any capital assets have been created or acquired through CSR spent in the financial year is set to "</t>
    </r>
    <r>
      <rPr>
        <b/>
        <sz val="12"/>
        <color rgb="FF000000"/>
        <rFont val="Aptos Display"/>
        <family val="2"/>
      </rPr>
      <t>Yes</t>
    </r>
    <r>
      <rPr>
        <sz val="12"/>
        <color rgb="FF000000"/>
        <rFont val="Aptos Display"/>
        <family val="2"/>
      </rPr>
      <t>" and If yes, enter the number of Capital assets created/ acquired is greater than zero.</t>
    </r>
  </si>
  <si>
    <t>9</t>
  </si>
  <si>
    <r>
      <rPr>
        <sz val="12"/>
        <color rgb="FF000000"/>
        <rFont val="Aptos Display"/>
        <family val="2"/>
      </rPr>
      <t xml:space="preserve">Please enter valid </t>
    </r>
    <r>
      <rPr>
        <b/>
        <sz val="12"/>
        <color rgb="FF000000"/>
        <rFont val="Aptos Display"/>
        <family val="2"/>
      </rPr>
      <t>*Director identification number of the director or PAN of the Interim Resolution Professional (IRP) or Resolution Professional (RP) or Liquidator</t>
    </r>
    <r>
      <rPr>
        <sz val="12"/>
        <color rgb="FF000000"/>
        <rFont val="Aptos Display"/>
        <family val="2"/>
      </rPr>
      <t xml:space="preserve"> under Declaration</t>
    </r>
  </si>
  <si>
    <t>For form filing proceed to next tab</t>
  </si>
  <si>
    <t>National_Stock_Exchange</t>
  </si>
  <si>
    <t>Bombay_Stock_Exchange</t>
  </si>
  <si>
    <t>Commodity_Stock_Exchange</t>
  </si>
  <si>
    <t>Others</t>
  </si>
  <si>
    <t>Main Activity group code</t>
  </si>
  <si>
    <t>Description  of  Main Activity group</t>
  </si>
  <si>
    <t>Business Activity Code</t>
  </si>
  <si>
    <t xml:space="preserve">Description  of Business Activity  </t>
  </si>
  <si>
    <t>A</t>
  </si>
  <si>
    <t>B</t>
  </si>
  <si>
    <t>C</t>
  </si>
  <si>
    <t>D</t>
  </si>
  <si>
    <t>E</t>
  </si>
  <si>
    <t>F</t>
  </si>
  <si>
    <t>G</t>
  </si>
  <si>
    <t>H</t>
  </si>
  <si>
    <t>I</t>
  </si>
  <si>
    <t>J</t>
  </si>
  <si>
    <t>K</t>
  </si>
  <si>
    <t>L</t>
  </si>
  <si>
    <t>M</t>
  </si>
  <si>
    <t>N</t>
  </si>
  <si>
    <t>O</t>
  </si>
  <si>
    <t>P</t>
  </si>
  <si>
    <t>Q</t>
  </si>
  <si>
    <t>R</t>
  </si>
  <si>
    <t>S</t>
  </si>
  <si>
    <t>A1024 - National Stock Exchange (NSE)</t>
  </si>
  <si>
    <t>A1 - Bombay Stock Exchange (BSE)</t>
  </si>
  <si>
    <t>A1025 - Commodity Stock Exchange (MCX)</t>
  </si>
  <si>
    <t>A1026 - Others</t>
  </si>
  <si>
    <t>Agriculture, forestry, fishing</t>
  </si>
  <si>
    <t>01</t>
  </si>
  <si>
    <t>Crop and animal production, hunting and related service activities</t>
  </si>
  <si>
    <t>05</t>
  </si>
  <si>
    <t>10</t>
  </si>
  <si>
    <t>35</t>
  </si>
  <si>
    <t>36</t>
  </si>
  <si>
    <t>41</t>
  </si>
  <si>
    <t>45</t>
  </si>
  <si>
    <t>49</t>
  </si>
  <si>
    <t>55</t>
  </si>
  <si>
    <t>58</t>
  </si>
  <si>
    <t>64</t>
  </si>
  <si>
    <t>68</t>
  </si>
  <si>
    <t>69</t>
  </si>
  <si>
    <t>77</t>
  </si>
  <si>
    <t>84</t>
  </si>
  <si>
    <t>85</t>
  </si>
  <si>
    <t>86</t>
  </si>
  <si>
    <t>90</t>
  </si>
  <si>
    <t>94</t>
  </si>
  <si>
    <t>Mining and quarrying</t>
  </si>
  <si>
    <t>02</t>
  </si>
  <si>
    <t>Forestry and logging</t>
  </si>
  <si>
    <t>06</t>
  </si>
  <si>
    <t>11</t>
  </si>
  <si>
    <t>37</t>
  </si>
  <si>
    <t>42</t>
  </si>
  <si>
    <t>46</t>
  </si>
  <si>
    <t>50</t>
  </si>
  <si>
    <t>56</t>
  </si>
  <si>
    <t>59</t>
  </si>
  <si>
    <t>65</t>
  </si>
  <si>
    <t>70</t>
  </si>
  <si>
    <t>78</t>
  </si>
  <si>
    <t>87</t>
  </si>
  <si>
    <t>91</t>
  </si>
  <si>
    <t>Manufacturing</t>
  </si>
  <si>
    <t>03</t>
  </si>
  <si>
    <t>Fishing and aquaculture</t>
  </si>
  <si>
    <t>07</t>
  </si>
  <si>
    <t>12</t>
  </si>
  <si>
    <t>38</t>
  </si>
  <si>
    <t>43</t>
  </si>
  <si>
    <t>47</t>
  </si>
  <si>
    <t>51</t>
  </si>
  <si>
    <t>60</t>
  </si>
  <si>
    <t>66</t>
  </si>
  <si>
    <t>71</t>
  </si>
  <si>
    <t>79</t>
  </si>
  <si>
    <t>88</t>
  </si>
  <si>
    <t>92</t>
  </si>
  <si>
    <t>Electricity, gas, steam and air condition supply</t>
  </si>
  <si>
    <t>Mining of Coal and lignite</t>
  </si>
  <si>
    <t>08</t>
  </si>
  <si>
    <t>13</t>
  </si>
  <si>
    <t>39</t>
  </si>
  <si>
    <t>52</t>
  </si>
  <si>
    <t>61</t>
  </si>
  <si>
    <t>72</t>
  </si>
  <si>
    <t>80</t>
  </si>
  <si>
    <t>93</t>
  </si>
  <si>
    <t>Water supply, sewerage and waste management and remediation activities</t>
  </si>
  <si>
    <t>Extraction of Crude Petroleum &amp; Natural gas</t>
  </si>
  <si>
    <t>09</t>
  </si>
  <si>
    <t>14</t>
  </si>
  <si>
    <t>53</t>
  </si>
  <si>
    <t>62</t>
  </si>
  <si>
    <t>73</t>
  </si>
  <si>
    <t>81</t>
  </si>
  <si>
    <t>Construction</t>
  </si>
  <si>
    <t>Mining of Metal Ores</t>
  </si>
  <si>
    <t>15</t>
  </si>
  <si>
    <t>63</t>
  </si>
  <si>
    <t>74</t>
  </si>
  <si>
    <t>82</t>
  </si>
  <si>
    <t>National Stock Exchange (NSE)</t>
  </si>
  <si>
    <t>Wholesale and retail trade; repair of motor vehicles and motorcycles</t>
  </si>
  <si>
    <t>Other Mining &amp; Quarrying Activities</t>
  </si>
  <si>
    <t>16</t>
  </si>
  <si>
    <t>75</t>
  </si>
  <si>
    <t>Bombay Stock Exchange (BSE)</t>
  </si>
  <si>
    <t>Transportation and storage</t>
  </si>
  <si>
    <t>Mining Support Services activities</t>
  </si>
  <si>
    <t>17</t>
  </si>
  <si>
    <t>`</t>
  </si>
  <si>
    <t>Commodity Stock Exchange (MCX)</t>
  </si>
  <si>
    <t>Accommodation and Food Services activities</t>
  </si>
  <si>
    <t>Manufacture of Food products</t>
  </si>
  <si>
    <t>18</t>
  </si>
  <si>
    <t>Information and communication</t>
  </si>
  <si>
    <t>Manufacture of Beverages</t>
  </si>
  <si>
    <t>19</t>
  </si>
  <si>
    <t>Financial and insurance activities</t>
  </si>
  <si>
    <t>Manufacture of Tobacco products</t>
  </si>
  <si>
    <t>20</t>
  </si>
  <si>
    <t>Real Estate activities</t>
  </si>
  <si>
    <t>Manufacture of Textiles</t>
  </si>
  <si>
    <t>21</t>
  </si>
  <si>
    <t>Professional, Scientific and Technical activities</t>
  </si>
  <si>
    <t>Manufacture of Wearing Apparel</t>
  </si>
  <si>
    <t>22</t>
  </si>
  <si>
    <t>Administrative and support service activities</t>
  </si>
  <si>
    <t>Manufacture of Leather and related products</t>
  </si>
  <si>
    <t>23</t>
  </si>
  <si>
    <t>Public administration and defence; compulsory social security</t>
  </si>
  <si>
    <t>Manufacture of wood and of products of wood and cork, except furniture; manufacture of articles of straw and plaiting materials</t>
  </si>
  <si>
    <t>24</t>
  </si>
  <si>
    <t>Education</t>
  </si>
  <si>
    <t>Manufacture of paper and paper products</t>
  </si>
  <si>
    <t>25</t>
  </si>
  <si>
    <t>Human health and social work activities</t>
  </si>
  <si>
    <t>Printing and reproduction of recorded media</t>
  </si>
  <si>
    <t>26</t>
  </si>
  <si>
    <t>Arts, entertainment and recreation</t>
  </si>
  <si>
    <t>Manufacture of coke and refined petroleum products</t>
  </si>
  <si>
    <t>27</t>
  </si>
  <si>
    <t>Other services activities</t>
  </si>
  <si>
    <t>Manufacture of chemicals and chemical products</t>
  </si>
  <si>
    <t>28</t>
  </si>
  <si>
    <t>Manufacture of pharmaceuticals, medicinal chemical and botanical products</t>
  </si>
  <si>
    <t>29</t>
  </si>
  <si>
    <t>Manufacture of rubber and plastics products</t>
  </si>
  <si>
    <t>30</t>
  </si>
  <si>
    <t>Manufacture of other non-metallic mineral products</t>
  </si>
  <si>
    <t>31</t>
  </si>
  <si>
    <t>Manufacture of basic metals</t>
  </si>
  <si>
    <t>32</t>
  </si>
  <si>
    <t>Manufacture of fabricated metal products, except machinery and equipment</t>
  </si>
  <si>
    <t>33</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</si>
  <si>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</si>
  <si>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</si>
  <si>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</si>
  <si>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</si>
  <si>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</si>
  <si>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</si>
  <si>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</si>
  <si>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</si>
  <si>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Electric power generation, transmission and distribution</t>
  </si>
  <si>
    <t>Water collection, treatment and supply</t>
  </si>
  <si>
    <t>Sewerage</t>
  </si>
  <si>
    <t xml:space="preserve">Waste collection, treatment and disposal activities, materials recovery </t>
  </si>
  <si>
    <t>Remediation activities and other waste management services</t>
  </si>
  <si>
    <t>Construction of Buildings</t>
  </si>
  <si>
    <t>Civil Engineering</t>
  </si>
  <si>
    <t>Specialized Construction Activities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</si>
  <si>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</si>
  <si>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</si>
  <si>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</si>
  <si>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</si>
  <si>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</si>
  <si>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</si>
  <si>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&amp; Courier activities</t>
  </si>
  <si>
    <t>Accomodation</t>
  </si>
  <si>
    <t>Food and beverage service activities</t>
  </si>
  <si>
    <t>Publishing activities</t>
  </si>
  <si>
    <t>Motion picture, video and television programme production, sound recording and music publishing activities</t>
  </si>
  <si>
    <t>Broadcasting and programming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</si>
  <si>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</si>
  <si>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</si>
  <si>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</si>
  <si>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</si>
  <si>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</si>
  <si>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Other financial activities</t>
  </si>
  <si>
    <t>Legal and accounting activities</t>
  </si>
  <si>
    <t>Activities of head offices; management consultancy activities</t>
  </si>
  <si>
    <t>Architecture and engineering activities; technical testing and analysis</t>
  </si>
  <si>
    <t>Scientific research and development</t>
  </si>
  <si>
    <t>Advertising and market research</t>
  </si>
  <si>
    <t>Other professional, scientific and technical activities</t>
  </si>
  <si>
    <t>Veterinary activities</t>
  </si>
  <si>
    <t>Rental and leasing activities</t>
  </si>
  <si>
    <t>Employment activities</t>
  </si>
  <si>
    <t>Travel agency, tour operator and other reservation service activities</t>
  </si>
  <si>
    <t>Security and investigation activities</t>
  </si>
  <si>
    <t>Services to buildings and landscape buildings</t>
  </si>
  <si>
    <t>Office administrative, office support and other business support activities</t>
  </si>
  <si>
    <t>Human Health activities</t>
  </si>
  <si>
    <t xml:space="preserve">Residential care activities </t>
  </si>
  <si>
    <t>Social work activities without accomodation</t>
  </si>
  <si>
    <t>Creative, arts and entertainment activities</t>
  </si>
  <si>
    <t>Library, archives, museums and other cultural activities.</t>
  </si>
  <si>
    <t>Gambling &amp; betting activities</t>
  </si>
  <si>
    <t>Sports activities and amusement and recreation activities</t>
  </si>
  <si>
    <t>Activities of membership organisations</t>
  </si>
  <si>
    <t>Linked Cell</t>
  </si>
  <si>
    <t>Formula</t>
  </si>
  <si>
    <t>Smart Marker</t>
  </si>
  <si>
    <r>
      <rPr>
        <b/>
        <sz val="12"/>
        <color rgb="FF000000"/>
        <rFont val="Calibri"/>
        <family val="2"/>
      </rPr>
      <t>Row Numbe</t>
    </r>
    <r>
      <rPr>
        <b/>
        <sz val="11"/>
        <color rgb="FF000000"/>
        <rFont val="Calibri"/>
        <family val="2"/>
      </rPr>
      <t>r</t>
    </r>
  </si>
  <si>
    <t>datasource</t>
  </si>
  <si>
    <t>datasourceTarget</t>
  </si>
  <si>
    <t>sectionName</t>
  </si>
  <si>
    <t>collectionProperty</t>
  </si>
  <si>
    <t>multiline</t>
  </si>
  <si>
    <t>startRow</t>
  </si>
  <si>
    <t>startCol</t>
  </si>
  <si>
    <t>endRow</t>
  </si>
  <si>
    <t>endCol</t>
  </si>
  <si>
    <t>actualEndRow</t>
  </si>
  <si>
    <t>fieldName</t>
  </si>
  <si>
    <t>startRowOffset</t>
  </si>
  <si>
    <t>valueColumn</t>
  </si>
  <si>
    <t>numeric</t>
  </si>
  <si>
    <t>validations</t>
  </si>
  <si>
    <t>editable</t>
  </si>
  <si>
    <t>restrictEditIfPrePropulated</t>
  </si>
  <si>
    <t>target</t>
  </si>
  <si>
    <t>type</t>
  </si>
  <si>
    <t>valueToRef</t>
  </si>
  <si>
    <t>valueToSet</t>
  </si>
  <si>
    <t>prePopVal</t>
  </si>
  <si>
    <t>linkedRef</t>
  </si>
  <si>
    <t>cellRefEditabilty</t>
  </si>
  <si>
    <t>cellRefErrMsg</t>
  </si>
  <si>
    <t>YesNoOptions</t>
  </si>
  <si>
    <t>TypeOfAnnualFiling</t>
  </si>
  <si>
    <t>CompanySecretary</t>
  </si>
  <si>
    <t>DirectorsRemuneration</t>
  </si>
  <si>
    <t>ClassOfCompany</t>
  </si>
  <si>
    <t>CategoryofCompany</t>
  </si>
  <si>
    <t xml:space="preserve">SubCategoryOfCompany </t>
  </si>
  <si>
    <t>DesignationOnClosureFY</t>
  </si>
  <si>
    <t>Y/N/NO</t>
  </si>
  <si>
    <t>ManagingDirectors</t>
  </si>
  <si>
    <t>targetCell</t>
  </si>
  <si>
    <t>decimalFormat</t>
  </si>
  <si>
    <t>CountryList</t>
  </si>
  <si>
    <t>BusinessActCode</t>
  </si>
  <si>
    <t>BusinessMainActCode</t>
  </si>
  <si>
    <t>RaisedShareCapitalAOC4SmartMarkers</t>
  </si>
  <si>
    <t>RaisedShareCapitalAOC4Check</t>
  </si>
  <si>
    <t>DropDownOfHolidingAndSubsidiaryTable</t>
  </si>
  <si>
    <t>DirectorAndKMPDesignation</t>
  </si>
  <si>
    <t>NatureOfChange</t>
  </si>
  <si>
    <t>DeclarationDesignation</t>
  </si>
  <si>
    <t>ToBeDigitallySignedBy</t>
  </si>
  <si>
    <t>AssosiateFellow</t>
  </si>
  <si>
    <t>Form No. MGT-7</t>
  </si>
  <si>
    <t>BookKeepingInfo</t>
  </si>
  <si>
    <t>bookKeepingInfo</t>
  </si>
  <si>
    <t>StockExchangeDetails</t>
  </si>
  <si>
    <t>currentMgt7Data.formData.stockExchangeDetails</t>
  </si>
  <si>
    <t>sNo</t>
  </si>
  <si>
    <t>requestBody.formData.stockExchangeDetails</t>
  </si>
  <si>
    <t>requestBody.formData.cin</t>
  </si>
  <si>
    <t>Field</t>
  </si>
  <si>
    <t>excelVersionNumber</t>
  </si>
  <si>
    <t>Yes</t>
  </si>
  <si>
    <t>Original</t>
  </si>
  <si>
    <t>Company Secretary</t>
  </si>
  <si>
    <t>Director</t>
  </si>
  <si>
    <t>Private company</t>
  </si>
  <si>
    <t>Company limited by shares</t>
  </si>
  <si>
    <t>Indian Non-Government company</t>
  </si>
  <si>
    <t>Managing director</t>
  </si>
  <si>
    <t>ClassOfShares</t>
  </si>
  <si>
    <t>numEquityOrPreferenceShareInAuthorisedCapital</t>
  </si>
  <si>
    <t>Afghanistan</t>
  </si>
  <si>
    <t>Russian Federation</t>
  </si>
  <si>
    <t>Holding</t>
  </si>
  <si>
    <t>Appointment</t>
  </si>
  <si>
    <t>Select</t>
  </si>
  <si>
    <t>Annual Return (other than OPCs and Small Companies)</t>
  </si>
  <si>
    <t>FormData</t>
  </si>
  <si>
    <t>currentMgt7Data.formData</t>
  </si>
  <si>
    <t>RegistrarAndTrasferAgentDetails</t>
  </si>
  <si>
    <t>currentMgt7Data.formData.registrarAndTrasferAgentDetails</t>
  </si>
  <si>
    <t>stockExchangeName</t>
  </si>
  <si>
    <t>requestBody.formData.financialYearFromDate</t>
  </si>
  <si>
    <t>offlineRefNum</t>
  </si>
  <si>
    <t>No</t>
  </si>
  <si>
    <t>Revised</t>
  </si>
  <si>
    <t>CEO</t>
  </si>
  <si>
    <t>Alternate director</t>
  </si>
  <si>
    <t>Public company</t>
  </si>
  <si>
    <t>Company limited by guarantee</t>
  </si>
  <si>
    <t>Union Government Company</t>
  </si>
  <si>
    <t>Whole-time director</t>
  </si>
  <si>
    <t>amountEquityOrPreferenceShareInAuthorisedCapital</t>
  </si>
  <si>
    <t>0.00</t>
  </si>
  <si>
    <t>Albania</t>
  </si>
  <si>
    <t>Subsidiary</t>
  </si>
  <si>
    <t>Managing Director</t>
  </si>
  <si>
    <t>Change in designation</t>
  </si>
  <si>
    <t>Liquidator</t>
  </si>
  <si>
    <t>Company secretary in practice</t>
  </si>
  <si>
    <t>Associate</t>
  </si>
  <si>
    <t>[Pursuant to sub-section (1) of section 92 of the Companies Act, 2013 and sub-rule (1) of rule 11 of the Companies (Management and Administration) Rules, 2014]</t>
  </si>
  <si>
    <t>EquityShareCapitalDtls</t>
  </si>
  <si>
    <t>currentMgt7Data.formData.equityShareCapitalDtls</t>
  </si>
  <si>
    <t>BusinessActivites</t>
  </si>
  <si>
    <t>historicMgt7.data.businessActivites</t>
  </si>
  <si>
    <t>T</t>
  </si>
  <si>
    <t>code</t>
  </si>
  <si>
    <t>requestBody.formData.financialYearToDate</t>
  </si>
  <si>
    <t>templateVersionNumber</t>
  </si>
  <si>
    <t>CFO</t>
  </si>
  <si>
    <t>Additional director</t>
  </si>
  <si>
    <t>One Person Company</t>
  </si>
  <si>
    <t>Unlimited company</t>
  </si>
  <si>
    <t>State Government Company</t>
  </si>
  <si>
    <t>Not applicable</t>
  </si>
  <si>
    <t>Manager</t>
  </si>
  <si>
    <t>numEquityOrPreferenceShareInIssuedCapital</t>
  </si>
  <si>
    <t>Algeria</t>
  </si>
  <si>
    <t>Joint Venture</t>
  </si>
  <si>
    <t>Alternate Director</t>
  </si>
  <si>
    <t>Cessation</t>
  </si>
  <si>
    <t>Interim Resolution Professional (IRP)</t>
  </si>
  <si>
    <t>Fellow</t>
  </si>
  <si>
    <t>PreferenceShareCapitalDtls</t>
  </si>
  <si>
    <t>currentMgt7Data.formData.preferenceShareCapitalDtls</t>
  </si>
  <si>
    <t>HoldingAndSubsidiaryDetails</t>
  </si>
  <si>
    <t>historicMgt7.data.holdingAndSubsidiaryDetails</t>
  </si>
  <si>
    <t>cin</t>
  </si>
  <si>
    <t>requestBody.formData.registrarAndTrasferAgentDetails</t>
  </si>
  <si>
    <t>requestBody.formData.typeOfFiling</t>
  </si>
  <si>
    <t>Dropdown</t>
  </si>
  <si>
    <t xml:space="preserve"> (c) *Type of Annual filing</t>
  </si>
  <si>
    <t>onlineRefNum</t>
  </si>
  <si>
    <t>1-21749537680</t>
  </si>
  <si>
    <t>Director appointed in casual vacancy</t>
  </si>
  <si>
    <t>Guarantee and association company</t>
  </si>
  <si>
    <t>amountEquityOrPreferenceShareInIssuedCapital</t>
  </si>
  <si>
    <t>American Samoa</t>
  </si>
  <si>
    <t>Additional Director</t>
  </si>
  <si>
    <t>Resolution Professional (RP)</t>
  </si>
  <si>
    <t>Refer instruction kit for filing the form</t>
  </si>
  <si>
    <t>EquitySharesPhysical</t>
  </si>
  <si>
    <t>currentMgt7Data.formData.breakUpOfPaidUpShareCapitalDtls.equitySharesPhysical</t>
  </si>
  <si>
    <t>equityShares</t>
  </si>
  <si>
    <t>name</t>
  </si>
  <si>
    <t>requestBody.formData.sRNOfMGT7FiledEarlier</t>
  </si>
  <si>
    <t>startColumnToHide</t>
  </si>
  <si>
    <t>Nominee director</t>
  </si>
  <si>
    <t>Subsidiary of Foreign Company</t>
  </si>
  <si>
    <t>numEquityOrPreferenceShareInSubscribedCapital</t>
  </si>
  <si>
    <t>Andorra</t>
  </si>
  <si>
    <t>EquitySharesDEMAT</t>
  </si>
  <si>
    <t>currentMgt7Data.formData.breakUpOfPaidUpShareCapitalDtls.equitySharesDEMAT</t>
  </si>
  <si>
    <t>PreferenceClassOfShare</t>
  </si>
  <si>
    <t>preferenceShares</t>
  </si>
  <si>
    <t>addressLine1</t>
  </si>
  <si>
    <t>requestBody.formData.companyNameAsOnFilingDate</t>
  </si>
  <si>
    <t>numberOfColumnToHide</t>
  </si>
  <si>
    <t>amountEquityOrPreferenceShareInSubscribedCapital</t>
  </si>
  <si>
    <t>Angola</t>
  </si>
  <si>
    <t>Nominee Director</t>
  </si>
  <si>
    <t>All fields marked in * are mandatory</t>
  </si>
  <si>
    <t>PreferenceSharesPhysical</t>
  </si>
  <si>
    <t>currentMgt7Data.formData.breakUpOfPaidUpShareCapitalDtls.preferenceSharesPhysical</t>
  </si>
  <si>
    <t>NonConvertibleDebDetailsTblOne</t>
  </si>
  <si>
    <t>currentMgt7Data.formData.indebtnessDetails.nonConvertibleDebetures.nonConvertibleDebeturesFirstTable</t>
  </si>
  <si>
    <t>registrationNum</t>
  </si>
  <si>
    <t>requestBody.formData.addressLine2AsOnFilingDate</t>
  </si>
  <si>
    <t>Hidden</t>
  </si>
  <si>
    <t>Yemen</t>
  </si>
  <si>
    <t>NA</t>
  </si>
  <si>
    <t>storageRandomId</t>
  </si>
  <si>
    <t>ODXtzRQeeSaaPj5SUEBv2OkJZJkwY5xa</t>
  </si>
  <si>
    <t>numEquityOrPreferenceShareInPaidUpCapital</t>
  </si>
  <si>
    <t>Anguilla</t>
  </si>
  <si>
    <t>PreferenceSharesDEMAT</t>
  </si>
  <si>
    <t>currentMgt7Data.formData.breakUpOfPaidUpShareCapitalDtls.preferenceSharesDEMAT</t>
  </si>
  <si>
    <t>NonConvertibleDebDetailsTblTwo</t>
  </si>
  <si>
    <t>currentMgt7Data.formData.indebtnessDetails.nonConvertibleDebetures.nonConvertibleDebeturesSecondTable</t>
  </si>
  <si>
    <t>requestBody.formData.businessActivites</t>
  </si>
  <si>
    <t>requestBody.formData.latitudeAsOnFilingDate</t>
  </si>
  <si>
    <t>amountEquityOrPreferenceShareInPaidUpCapital</t>
  </si>
  <si>
    <t>Antarctica</t>
  </si>
  <si>
    <r>
      <rPr>
        <b/>
        <sz val="11"/>
        <color theme="1"/>
        <rFont val="Calibri"/>
        <family val="2"/>
      </rPr>
      <t>I REGISTRATION AND OTHER DETAILS</t>
    </r>
    <r>
      <rPr>
        <sz val="11"/>
        <color theme="1"/>
        <rFont val="Calibri"/>
        <family val="2"/>
      </rPr>
      <t xml:space="preserve">          </t>
    </r>
  </si>
  <si>
    <t>NonConvertibleDebetures</t>
  </si>
  <si>
    <t>currentMgt7Data.formData.indebtnessDetails.nonConvertibleDebetures</t>
  </si>
  <si>
    <t>PartlyConvertibleDebDetailsTblOne</t>
  </si>
  <si>
    <t>currentMgt7Data.formData.indebtnessDetails.partlyConvertibleDebetures.partlyConvertibleDebeturesFirstTable</t>
  </si>
  <si>
    <t>mainActivityGroupCode</t>
  </si>
  <si>
    <t>requestBody.formData.longitudeAsOnFilingDate</t>
  </si>
  <si>
    <t>Antigua and Barbuda</t>
  </si>
  <si>
    <t>PartlyConvertibleDebetures</t>
  </si>
  <si>
    <t>currentMgt7Data.formData.indebtnessDetails.partlyConvertibleDebetures</t>
  </si>
  <si>
    <t>PartlyConvertibleDebDetailsTblTwo</t>
  </si>
  <si>
    <t>currentMgt7Data.formData.indebtnessDetails.partlyConvertibleDebetures.partlyConvertibleDebeturesSecondTable</t>
  </si>
  <si>
    <t>mainActivityGroupDesc</t>
  </si>
  <si>
    <t>requestBody.formData.companyNameAsOnFinYearDate</t>
  </si>
  <si>
    <t>Argentina</t>
  </si>
  <si>
    <t xml:space="preserve">i *Corporate Identity Number (CIN) </t>
  </si>
  <si>
    <t>U21019GJ1988PLC040325</t>
  </si>
  <si>
    <t>FullyConvertibleDebetures</t>
  </si>
  <si>
    <t>currentMgt7Data.formData.indebtnessDetails.fullyConvertibleDebetures</t>
  </si>
  <si>
    <t>FullyConvertibleDebDetailsTblOne</t>
  </si>
  <si>
    <t>currentMgt7Data.formData.indebtnessDetails.fullyConvertibleDebetures.fullyConvertibleDebeturesFirstTable</t>
  </si>
  <si>
    <t>businessActivityCode</t>
  </si>
  <si>
    <t>requestBody.formData.registeredAddressAsOnFinYearDateLine2</t>
  </si>
  <si>
    <t>31/03/2025</t>
  </si>
  <si>
    <t>Armenia</t>
  </si>
  <si>
    <t>RenumerationOfDirectorAndKMP</t>
  </si>
  <si>
    <t>currentMgt7Data.formData.renumerationOfDirectorAndKMP</t>
  </si>
  <si>
    <t>FullyConvertibleDebDetailsTblTwo</t>
  </si>
  <si>
    <t>currentMgt7Data.formData.indebtnessDetails.fullyConvertibleDebetures.fullyConvertibleDebeturesSecondTable</t>
  </si>
  <si>
    <t>businessActivityDesc</t>
  </si>
  <si>
    <t>requestBody.formData.latitudeAsOnFinYearDate</t>
  </si>
  <si>
    <t>Aruba</t>
  </si>
  <si>
    <r>
      <rPr>
        <sz val="10"/>
        <color theme="1"/>
        <rFont val="Calibri"/>
        <family val="2"/>
      </rPr>
      <t>ii (a) *Financial year for which the annual return is being filed (From date) (DD/MM/YYYY)</t>
    </r>
    <r>
      <rPr>
        <b/>
        <sz val="10"/>
        <color theme="1"/>
        <rFont val="Calibri"/>
        <family val="2"/>
      </rPr>
      <t xml:space="preserve"> </t>
    </r>
  </si>
  <si>
    <t>01/04/2024</t>
  </si>
  <si>
    <t>TransferDetail</t>
  </si>
  <si>
    <t>currentMgt7Data.formData.transferDetails</t>
  </si>
  <si>
    <t>Securities</t>
  </si>
  <si>
    <t>currentMgt7Data.formData.securities</t>
  </si>
  <si>
    <t>companyTurnover</t>
  </si>
  <si>
    <t>requestBody.formData.longitudeAsOnFinYearDate</t>
  </si>
  <si>
    <t>Australia</t>
  </si>
  <si>
    <t>EquityShare</t>
  </si>
  <si>
    <t>currentMgt7Data.shareCapitalFromAOC4.equityShare</t>
  </si>
  <si>
    <t>SharesDetailsOfForeignInstInvestors</t>
  </si>
  <si>
    <t>currentMgt7Data.formData.sharesDetailsOfForeignInstInvestors</t>
  </si>
  <si>
    <t>requestBody.formData.holdingAndSubsidiaryDetails</t>
  </si>
  <si>
    <t>requestBody.formData.pan</t>
  </si>
  <si>
    <t>Austria</t>
  </si>
  <si>
    <t xml:space="preserve">   (b) *Financial year for which the annual return is being filed (To date) (DD/MM/YYYY)</t>
  </si>
  <si>
    <t>701 AVDHESH HOUSE OPPGURUDWARA NEAR THALTEJ   CHOKDI</t>
  </si>
  <si>
    <t>PreferenceShare</t>
  </si>
  <si>
    <t>currentMgt7Data.shareCapitalFromAOC4.preferenceShare</t>
  </si>
  <si>
    <t>StockSplitDtls</t>
  </si>
  <si>
    <t>currentMgt7Data.formData.stockSplitDtls</t>
  </si>
  <si>
    <t>cINOrFCRN</t>
  </si>
  <si>
    <t>requestBody.formData.emailID</t>
  </si>
  <si>
    <t>Azerbaijan</t>
  </si>
  <si>
    <t>EquityIncreaseAmount</t>
  </si>
  <si>
    <t>currentMgt7Data.shareCapitalFromAOC4.equityShare.increaseAmount</t>
  </si>
  <si>
    <t>DirectorAttendance</t>
  </si>
  <si>
    <t>currentMgt7Data.formData.directorAttendance</t>
  </si>
  <si>
    <t>V</t>
  </si>
  <si>
    <t>otherRegistrationNo</t>
  </si>
  <si>
    <t>requestBody.formData.telephone</t>
  </si>
  <si>
    <t>The Bahamas</t>
  </si>
  <si>
    <t xml:space="preserve">   (c) *Type of Annual filing</t>
  </si>
  <si>
    <t>Y</t>
  </si>
  <si>
    <t>EquityDecreaseAmount</t>
  </si>
  <si>
    <t>currentMgt7Data.shareCapitalFromAOC4.equityShare.decreaseAmount</t>
  </si>
  <si>
    <t>PenaltyPunishmentDtls</t>
  </si>
  <si>
    <t>currentMgt7Data.formData.penaltyPunishmentDtls</t>
  </si>
  <si>
    <t>companyName</t>
  </si>
  <si>
    <t>requestBody.formData.website</t>
  </si>
  <si>
    <t>Bahrain</t>
  </si>
  <si>
    <t>PreferenceIncreaseAmount</t>
  </si>
  <si>
    <t>currentMgt7Data.shareCapitalFromAOC4.preferenceShare.increaseAmount</t>
  </si>
  <si>
    <t>CompoundingOfOffenceDtls</t>
  </si>
  <si>
    <t>currentMgt7Data.formData.compoundingOfOffenceDtls</t>
  </si>
  <si>
    <t>holdingOrSubsidiaryOrAssociateOrJointVenture</t>
  </si>
  <si>
    <t>requestBody.formData.incorporationDate</t>
  </si>
  <si>
    <t>Bangladesh</t>
  </si>
  <si>
    <t xml:space="preserve">   (d) SRN of MGT-7 filed earlier for the same financial years</t>
  </si>
  <si>
    <t>KALPTARU PAPERS LIMITED</t>
  </si>
  <si>
    <t>PreferenceDecreaseAmount</t>
  </si>
  <si>
    <t>currentMgt7Data.shareCapitalFromAOC4.preferenceShare.decreaseAmount</t>
  </si>
  <si>
    <t>ConvenedMeetings</t>
  </si>
  <si>
    <t>currentMgt7Data.formData.membersConvenedMeetingOrBoardMeetingOrCommitteeMeeting.convenedMeetingDtls</t>
  </si>
  <si>
    <t>percentageOfSharesHeld</t>
  </si>
  <si>
    <t>requestBody.formData.companyClass</t>
  </si>
  <si>
    <t>Barbados</t>
  </si>
  <si>
    <t>CurrentMgt7Data</t>
  </si>
  <si>
    <t>currentMgt7Data</t>
  </si>
  <si>
    <t>BoardMeetings</t>
  </si>
  <si>
    <t>currentMgt7Data.formData.membersConvenedMeetingOrBoardMeetingOrCommitteeMeeting.boardMeetingDtls</t>
  </si>
  <si>
    <t>classOfShares</t>
  </si>
  <si>
    <t>requestBody.formData.equityShareCapitalDtls.classOfShares</t>
  </si>
  <si>
    <t>requestBody.formData.companyCategory</t>
  </si>
  <si>
    <t>Belarus</t>
  </si>
  <si>
    <t>iii.</t>
  </si>
  <si>
    <t>HideRow</t>
  </si>
  <si>
    <t>rowHideShowMarkers</t>
  </si>
  <si>
    <t>CommitteeMeetings</t>
  </si>
  <si>
    <t>currentMgt7Data.formData.membersConvenedMeetingOrBoardMeetingOrCommitteeMeeting.committeeMeetingDtls</t>
  </si>
  <si>
    <t>requestBody.formData.companySubCategory</t>
  </si>
  <si>
    <t>Belgium</t>
  </si>
  <si>
    <t>Particulars</t>
  </si>
  <si>
    <t>As on filing date</t>
  </si>
  <si>
    <t>As on the financial year end date</t>
  </si>
  <si>
    <t>RemunerationOfManagingDirectors</t>
  </si>
  <si>
    <t>currentMgt7Data.formData.renumerationOfDirectorAndKMP.renumerationDetails</t>
  </si>
  <si>
    <t>requestBody.formData.whetherCompanyHavingShareCapital</t>
  </si>
  <si>
    <t>vi *Whether company is having share capital (as on the financial year end date)</t>
  </si>
  <si>
    <t>Belize</t>
  </si>
  <si>
    <t xml:space="preserve">Name of the company </t>
  </si>
  <si>
    <t>Thailand</t>
  </si>
  <si>
    <t>Western Sahara</t>
  </si>
  <si>
    <t>RemunerationOfCEO</t>
  </si>
  <si>
    <t>requestBody.formData.whetherSharesListedOnRecognizedStockExchange</t>
  </si>
  <si>
    <t>vii  (a) Whether shares listed on recognized Stock Exchange(s)</t>
  </si>
  <si>
    <t>Benin</t>
  </si>
  <si>
    <t>Registered office address</t>
  </si>
  <si>
    <t>701 AVDHESH HOUSE OPPGURUDWARA NEAR THALTEJ   CHOKDI,NA,AHMEDABAD,Gujarat,India,380054</t>
  </si>
  <si>
    <t>Wallis and Futuna Islands</t>
  </si>
  <si>
    <t>RemunerationOfOtherDirectors</t>
  </si>
  <si>
    <t>requestBody.formData.numOfRegistrarAndTrasferAgent</t>
  </si>
  <si>
    <t>Latitude details (as on filing date)</t>
  </si>
  <si>
    <t>Virgin Islands (U.S.)</t>
  </si>
  <si>
    <t>Virgin Islands (British)</t>
  </si>
  <si>
    <t>NumOfDirectorAndKMPAsOnFYDateDetails</t>
  </si>
  <si>
    <t>currentMgt7Data.formData.numOfDirectorAndKMPAsOnFYDateDetails</t>
  </si>
  <si>
    <t>nominalValuePerShareInAuthorisedCapital</t>
  </si>
  <si>
    <t>requestBody.formData.whetherAGMHeld</t>
  </si>
  <si>
    <t>ix    (a) Whether Annual General Meeting (AGM) held</t>
  </si>
  <si>
    <t>Longitude details (as on filing date)</t>
  </si>
  <si>
    <t>Vietnam</t>
  </si>
  <si>
    <t>Venezuela</t>
  </si>
  <si>
    <t>NumOfchangeInDirectorAndKMPDuringYearDetails</t>
  </si>
  <si>
    <t>currentMgt7Data.formData.numOfchangeInDirectorAndKMPDuringYearDetails</t>
  </si>
  <si>
    <t>nominalValuePerShareInIssuedCapital</t>
  </si>
  <si>
    <t>requestBody.formData.ifYesDateOfAGM</t>
  </si>
  <si>
    <t>PromoterDetails</t>
  </si>
  <si>
    <t>historicMgt7.data.promoterDetails</t>
  </si>
  <si>
    <t>nominalValuePerShareInSubscribedCapital</t>
  </si>
  <si>
    <t>requestBody.formData.dueDateOfAGM</t>
  </si>
  <si>
    <t xml:space="preserve">    (b) *Permanent Account Number (PAN) of the company</t>
  </si>
  <si>
    <t>AAACK1444R</t>
  </si>
  <si>
    <t>nominalValuePerShareInPaidUpCapital</t>
  </si>
  <si>
    <t>requestBody.formData.whetherExtensionOfAGMGranted</t>
  </si>
  <si>
    <t>(d) Whether any extension for AGM granted</t>
  </si>
  <si>
    <t>requestBody.formData.sRNOfGNL1</t>
  </si>
  <si>
    <t xml:space="preserve">    (c) *e-mail ID of the company</t>
  </si>
  <si>
    <t>*****ct@kalptaru.co.in</t>
  </si>
  <si>
    <t>requestBody.formData.extendedDueDateOfAGM</t>
  </si>
  <si>
    <t>requestBody.formData.specifyReason</t>
  </si>
  <si>
    <t xml:space="preserve">    (d) *Telephone number with STD code</t>
  </si>
  <si>
    <t>07940084440</t>
  </si>
  <si>
    <t>requestBody.formData.numOfBusinessActivites</t>
  </si>
  <si>
    <t>requestBody.formData.preferenceShareCapitalDtls.classOfShares</t>
  </si>
  <si>
    <t>requestBody.formData.equityShareCapitalDtls.totalNumEquityOrPreferenceShareInAuthorisedCapital</t>
  </si>
  <si>
    <t xml:space="preserve">    (e) Website</t>
  </si>
  <si>
    <t>www.kalptaru.co.in</t>
  </si>
  <si>
    <t>requestBody.formData.equityShareCapitalDtls.totalNumEquityOrPreferenceShareInIssuedCapital</t>
  </si>
  <si>
    <t>requestBody.formData.equityShareCapitalDtls.totalNumEquityOrPreferenceShareInSubscribedCapital</t>
  </si>
  <si>
    <t>iv *Date of Incorporation (DD/MM/YYYY)</t>
  </si>
  <si>
    <t>28/11/1988</t>
  </si>
  <si>
    <t>requestBody.formData.equityShareCapitalDtls.totalNumEquityOrPreferenceShareInPaidUpCapital</t>
  </si>
  <si>
    <t>requestBody.formData.equityShareCapitalDtls.totalAmountEquityOrPreferenceShareInAuthorisedCapital</t>
  </si>
  <si>
    <r>
      <rPr>
        <sz val="11"/>
        <color theme="1"/>
        <rFont val="Calibri"/>
        <family val="2"/>
      </rPr>
      <t xml:space="preserve">v (a) *Class of Company (as on the financial year end date)
           </t>
    </r>
    <r>
      <rPr>
        <sz val="10"/>
        <color theme="1"/>
        <rFont val="Calibri"/>
        <family val="2"/>
      </rPr>
      <t xml:space="preserve"> (Private company/Public company/One Person Company)</t>
    </r>
  </si>
  <si>
    <t>Vanuatu</t>
  </si>
  <si>
    <t>requestBody.formData.equityShareCapitalDtls.totalAmountEquityOrPreferenceShareInIssuedCapital</t>
  </si>
  <si>
    <t>requestBody.formData.equityShareCapitalDtls.totalAmountEquityOrPreferenceShareInSubscribedCapital</t>
  </si>
  <si>
    <t>requestBody.formData.equityShareCapitalDtls.totalAmountEquityOrPreferenceShareInPaidUpCapital</t>
  </si>
  <si>
    <r>
      <rPr>
        <sz val="11"/>
        <color theme="1"/>
        <rFont val="Calibri"/>
        <family val="2"/>
      </rPr>
      <t xml:space="preserve">   (b) *Category of the Company (as on the financial year end date)
           </t>
    </r>
    <r>
      <rPr>
        <sz val="10"/>
        <color theme="1"/>
        <rFont val="Calibri"/>
        <family val="2"/>
      </rPr>
      <t xml:space="preserve"> (Company limited by shares/Company limited by guarantee/Unlimited company)</t>
    </r>
  </si>
  <si>
    <t>Uzbekistan</t>
  </si>
  <si>
    <t>requestBody.formData.equityShareCapitalDtls.numOfClasses</t>
  </si>
  <si>
    <t>requestBody.formData.preferenceShareCapitalDtls.totalNumEquityOrPreferenceShareInAuthorisedCapital</t>
  </si>
  <si>
    <t>requestBody.formData.preferenceShareCapitalDtls.totalNumEquityOrPreferenceShareInIssuedCapital</t>
  </si>
  <si>
    <r>
      <rPr>
        <sz val="11"/>
        <color theme="1"/>
        <rFont val="Calibri"/>
        <family val="2"/>
      </rPr>
      <t xml:space="preserve">   (c) *Sub-category of the Company (as on the financial year end date)     
          </t>
    </r>
    <r>
      <rPr>
        <sz val="10"/>
        <color theme="1"/>
        <rFont val="Calibri"/>
        <family val="2"/>
      </rPr>
      <t xml:space="preserve">  (Indian Non-Government company/Union Government Company/State Government Company/
            Guarantee and association company/Subsidiary of Foreign Company)</t>
    </r>
  </si>
  <si>
    <t>Non-government company</t>
  </si>
  <si>
    <t>requestBody.formData.preferenceShareCapitalDtls.totalNumEquityOrPreferenceShareInSubscribedCapital</t>
  </si>
  <si>
    <t>requestBody.formData.preferenceShareCapitalDtls.totalNumEquityOrPreferenceShareInPaidUpCapital</t>
  </si>
  <si>
    <t>classOfShare</t>
  </si>
  <si>
    <t>requestBody.formData.tempStockSplitDtls</t>
  </si>
  <si>
    <t>requestBody.formData.preferenceShareCapitalDtls.totalAmountEquityOrPreferenceShareInAuthorisedCapital</t>
  </si>
  <si>
    <t>numberOfSharesBeforeSplit</t>
  </si>
  <si>
    <t>requestBody.formData.preferenceShareCapitalDtls.totalAmountEquityOrPreferenceShareInIssuedCapital</t>
  </si>
  <si>
    <t>Uruguay</t>
  </si>
  <si>
    <t>faceValuePerShareBeforeSplit</t>
  </si>
  <si>
    <t>requestBody.formData.preferenceShareCapitalDtls.totalAmountEquityOrPreferenceShareInSubscribedCapital</t>
  </si>
  <si>
    <t>numberOfSharesAfterSplit</t>
  </si>
  <si>
    <t>requestBody.formData.preferenceShareCapitalDtls.totalAmountEquityOrPreferenceShareInPaidUpCapital</t>
  </si>
  <si>
    <t>United States Minor Outlying I</t>
  </si>
  <si>
    <t>faceValuePerShareAfterSplit</t>
  </si>
  <si>
    <t>requestBody.formData.preferenceShareCapitalDtls.numOfClasses</t>
  </si>
  <si>
    <t>Russia</t>
  </si>
  <si>
    <t>_class</t>
  </si>
  <si>
    <t>requestBody.formData.indebtnessDetails.nonConvertibleDebetures.nonConvertibleDebeturesFirstTable</t>
  </si>
  <si>
    <t>requestBody.formData.totalAmountUnclassifiedShare</t>
  </si>
  <si>
    <t xml:space="preserve">       (b) Details of stock exchanges where shares are listed </t>
  </si>
  <si>
    <t>numberOfUnits</t>
  </si>
  <si>
    <t>requestBody.formData.companyISIN</t>
  </si>
  <si>
    <t>nominalValue</t>
  </si>
  <si>
    <t>requestBody.formData.detailsOfStockSplitDuringYear</t>
  </si>
  <si>
    <t>S. No.</t>
  </si>
  <si>
    <t>Stock Exchange Name</t>
  </si>
  <si>
    <t>Code</t>
  </si>
  <si>
    <t>outstandingTotalValue</t>
  </si>
  <si>
    <t>requestBody.formData.equitySharesPhysical.category</t>
  </si>
  <si>
    <t>Equity Shares</t>
  </si>
  <si>
    <t>Bermuda</t>
  </si>
  <si>
    <t>Bhutan</t>
  </si>
  <si>
    <t>requestBody.formData.indebtnessDetails.nonConvertibleDebetures.nonConvertibleDebeturesSecondTable</t>
  </si>
  <si>
    <t>requestBody.formData.equitySharesPhysical.type</t>
  </si>
  <si>
    <t>Physical</t>
  </si>
  <si>
    <t>outstandingBeginningOfYear</t>
  </si>
  <si>
    <t>requestBody.formData.equitySharesPhysical.beginningOfYear</t>
  </si>
  <si>
    <t>viii Number of Registrar and Transfer Agent</t>
  </si>
  <si>
    <t>United Kingdom</t>
  </si>
  <si>
    <t>increaseDuringYear</t>
  </si>
  <si>
    <t>requestBody.formData.equitySharesPhysical.increaseDuringYear</t>
  </si>
  <si>
    <t>Romania</t>
  </si>
  <si>
    <t>decreaseDuringYear</t>
  </si>
  <si>
    <t>requestBody.formData.equitySharesPhysical.publicIssue</t>
  </si>
  <si>
    <t>CIN of the Registrar and Transfer Agent</t>
  </si>
  <si>
    <t>Name of the Registrar and Transfer Agent</t>
  </si>
  <si>
    <t>Registered office address of the Registrar and Transfer Agents</t>
  </si>
  <si>
    <t>SEBI registration number of Registrar and Transfer Agent</t>
  </si>
  <si>
    <t>outstandingEndOfYear</t>
  </si>
  <si>
    <t>requestBody.formData.equitySharesPhysical.rightsIssue</t>
  </si>
  <si>
    <t>8</t>
  </si>
  <si>
    <t>requestBody.formData.indebtnessDetails.partlyConvertibleDebetures.partlyConvertibleDebeturesFirstTable</t>
  </si>
  <si>
    <t>requestBody.formData.equitySharesPhysical.bonusIssue</t>
  </si>
  <si>
    <t>requestBody.formData.equitySharesPhysical.privatePlacement</t>
  </si>
  <si>
    <t>ix  *(a) Whether Annual General Meeting (AGM) held</t>
  </si>
  <si>
    <t>United Arab Emirates</t>
  </si>
  <si>
    <t>requestBody.formData.equitySharesPhysical.esop</t>
  </si>
  <si>
    <t>requestBody.formData.equitySharesPhysical.sweatEquitySharesAlloted</t>
  </si>
  <si>
    <t xml:space="preserve">       (b) If yes, date of AGM (DD/MM/YYYY)</t>
  </si>
  <si>
    <t>Ukraine</t>
  </si>
  <si>
    <t>requestBody.formData.indebtnessDetails.partlyConvertibleDebetures.partlyConvertibleDebeturesSecondTable</t>
  </si>
  <si>
    <t>requestBody.formData.equitySharesPhysical.coversionOfPreferenceShare</t>
  </si>
  <si>
    <t>requestBody.formData.equitySharesPhysical.coversionOfDebentures</t>
  </si>
  <si>
    <t xml:space="preserve">       (c) Due date of AGM (DD/MM/YYYY)</t>
  </si>
  <si>
    <t>30/11/2025</t>
  </si>
  <si>
    <t>requestBody.formData.equitySharesPhysical.gdrOrAdr</t>
  </si>
  <si>
    <t>requestBody.formData.equitySharesPhysical.othersSpecify1</t>
  </si>
  <si>
    <t xml:space="preserve">       (d) Whether any extension for AGM granted</t>
  </si>
  <si>
    <t>Uganda</t>
  </si>
  <si>
    <t>requestBody.formData.equitySharesPhysical.decreaseDuringYear</t>
  </si>
  <si>
    <t>requestBody.formData.indebtnessDetails.fullyConvertibleDebetures.fullyConvertibleDebeturesFirstTable</t>
  </si>
  <si>
    <t>requestBody.formData.equitySharesPhysical.buyBackOfShares</t>
  </si>
  <si>
    <t xml:space="preserve">       (e) If yes, provide the Service Request Number (SRN) of the GNL-1 application form   filed for extension </t>
  </si>
  <si>
    <t>AB6599873</t>
  </si>
  <si>
    <t>requestBody.formData.equitySharesPhysical.sharesForfeited</t>
  </si>
  <si>
    <t xml:space="preserve">         </t>
  </si>
  <si>
    <t>requestBody.formData.equitySharesPhysical.reductionShareCapital</t>
  </si>
  <si>
    <t xml:space="preserve">       (f) Extended due date of AGM after grant of extension (DD/MM/YYYY)</t>
  </si>
  <si>
    <t>31/12/2025</t>
  </si>
  <si>
    <t>requestBody.formData.equitySharesPhysical.othersSpecify2</t>
  </si>
  <si>
    <t>requestBody.formData.indebtnessDetails.fullyConvertibleDebetures.fullyConvertibleDebeturesSecondTable</t>
  </si>
  <si>
    <t>requestBody.formData.equitySharesPhysical.endOfYear</t>
  </si>
  <si>
    <t>Reunion</t>
  </si>
  <si>
    <t xml:space="preserve">       (g) Specify the reasons for not holding the same</t>
  </si>
  <si>
    <t>requestBody.formData.equitySharesDEMAT.category</t>
  </si>
  <si>
    <t>requestBody.formData.equitySharesDEMAT.type</t>
  </si>
  <si>
    <t>DEMAT</t>
  </si>
  <si>
    <t>requestBody.formData.equitySharesDEMAT.beginningOfYear</t>
  </si>
  <si>
    <t xml:space="preserve">II PRINCIPAL BUSINESS ACTIVITIES OF THE COMPANY   </t>
  </si>
  <si>
    <t>requestBody.formData.equitySharesDEMAT.increaseDuringYear</t>
  </si>
  <si>
    <t>typeOfSecurities</t>
  </si>
  <si>
    <t>requestBody.formData.securities</t>
  </si>
  <si>
    <t>requestBody.formData.equitySharesDEMAT.publicIssue</t>
  </si>
  <si>
    <t>i *Number of business activities</t>
  </si>
  <si>
    <t>United States</t>
  </si>
  <si>
    <t>numOfSecurities</t>
  </si>
  <si>
    <t>requestBody.formData.equitySharesDEMAT.rightsIssue</t>
  </si>
  <si>
    <t>requestBody.formData.equitySharesDEMAT.bonusIssue</t>
  </si>
  <si>
    <t>S. No</t>
  </si>
  <si>
    <t>Description of Main Activity group</t>
  </si>
  <si>
    <t>Description of Business Activity</t>
  </si>
  <si>
    <t xml:space="preserve">%  of turnover of the company </t>
  </si>
  <si>
    <t>totalNominalValue</t>
  </si>
  <si>
    <t>requestBody.formData.equitySharesDEMAT.privatePlacement</t>
  </si>
  <si>
    <t>7</t>
  </si>
  <si>
    <t/>
  </si>
  <si>
    <t>New Zealand</t>
  </si>
  <si>
    <t>5</t>
  </si>
  <si>
    <t>Nicaragua</t>
  </si>
  <si>
    <t>paidUpValue</t>
  </si>
  <si>
    <t>requestBody.formData.equitySharesDEMAT.esop</t>
  </si>
  <si>
    <t>totalPaidUpValue</t>
  </si>
  <si>
    <t>requestBody.formData.equitySharesDEMAT.sweatEquitySharesAlloted</t>
  </si>
  <si>
    <t>III PARTICULARS OF HOLDING, SUBSIDIARY AND ASSOCIATE COMPANIES (INCLUDING JOINT VENTURES)</t>
  </si>
  <si>
    <t>nameOfForeignInstInvestors</t>
  </si>
  <si>
    <t>requestBody.formData.sharesDetailsOfForeignInstInvestors</t>
  </si>
  <si>
    <t>requestBody.formData.equitySharesDEMAT.coversionOfPreferenceShare</t>
  </si>
  <si>
    <t>addressOfForeignInstInvestors</t>
  </si>
  <si>
    <t>requestBody.formData.equitySharesDEMAT.coversionOfDebentures</t>
  </si>
  <si>
    <t>i *No. of Companies for which information is to be given</t>
  </si>
  <si>
    <t>Tuvalu</t>
  </si>
  <si>
    <t>dateOfIncorporationForeignInstInvestors</t>
  </si>
  <si>
    <t>requestBody.formData.equitySharesDEMAT.gdrOrAdr</t>
  </si>
  <si>
    <t>Qatar</t>
  </si>
  <si>
    <t>countryOfIncorporationForeignInstInvestors</t>
  </si>
  <si>
    <t>requestBody.formData.equitySharesDEMAT.othersSpecify1</t>
  </si>
  <si>
    <t>CIN /FCRN</t>
  </si>
  <si>
    <t>Other registration number</t>
  </si>
  <si>
    <t>Name of the company</t>
  </si>
  <si>
    <t>Holding/ Subsidiary/ Associate/Joint Venture</t>
  </si>
  <si>
    <t>% of  shares held</t>
  </si>
  <si>
    <t>numOfShares</t>
  </si>
  <si>
    <t>requestBody.formData.equitySharesDEMAT.decreaseDuringYear</t>
  </si>
  <si>
    <t>Bolivia</t>
  </si>
  <si>
    <t>Bosnia and Herzegovina</t>
  </si>
  <si>
    <t>Botswana</t>
  </si>
  <si>
    <t>Bouvet Island</t>
  </si>
  <si>
    <t>Brazil</t>
  </si>
  <si>
    <t>British Indian Ocean Territory</t>
  </si>
  <si>
    <t>percentageOfShares</t>
  </si>
  <si>
    <t>requestBody.formData.equitySharesDEMAT.buyBackOfShares</t>
  </si>
  <si>
    <t>typeOfMeeting</t>
  </si>
  <si>
    <t>requestBody.formData.courtConvenedMeetings</t>
  </si>
  <si>
    <t>requestBody.formData.equitySharesDEMAT.sharesForfeited</t>
  </si>
  <si>
    <t xml:space="preserve">IV SHARE CAPITAL, DEBENTURES AND OTHER SECURITIES OF THE COMPANY  </t>
  </si>
  <si>
    <t>date</t>
  </si>
  <si>
    <t>requestBody.formData.equitySharesDEMAT.reductionShareCapital</t>
  </si>
  <si>
    <t>Nigeria</t>
  </si>
  <si>
    <t>totalNumMembersEntitledToAttendMeeting</t>
  </si>
  <si>
    <t>requestBody.formData.equitySharesDEMAT.othersSpecify2</t>
  </si>
  <si>
    <t>i SHARE CAPITAL</t>
  </si>
  <si>
    <t>numOfMembersAttended</t>
  </si>
  <si>
    <t>requestBody.formData.equitySharesDEMAT.endOfYear</t>
  </si>
  <si>
    <t xml:space="preserve">    (a) Equity share capital</t>
  </si>
  <si>
    <t>percentageOfTotalShareholding</t>
  </si>
  <si>
    <t>requestBody.formData.preferenceSharesPhysical.category</t>
  </si>
  <si>
    <t>Preferance Shares</t>
  </si>
  <si>
    <t>requestBody.formData.boardMeetings</t>
  </si>
  <si>
    <t>requestBody.formData.preferenceSharesPhysical.type</t>
  </si>
  <si>
    <t>Puerto Rico</t>
  </si>
  <si>
    <t>Authorized Capital</t>
  </si>
  <si>
    <t>Issued capital</t>
  </si>
  <si>
    <t>Subscribed capital</t>
  </si>
  <si>
    <t>Paid Up capital</t>
  </si>
  <si>
    <t>requestBody.formData.preferenceSharesPhysical.beginningOfYear</t>
  </si>
  <si>
    <t>Total number of equity shares</t>
  </si>
  <si>
    <t>Sudan</t>
  </si>
  <si>
    <t>St. Pierre and Miquelon</t>
  </si>
  <si>
    <t>St. Helena</t>
  </si>
  <si>
    <t>Sri Lanka</t>
  </si>
  <si>
    <t>requestBody.formData.preferenceSharesPhysical.increaseDuringYear</t>
  </si>
  <si>
    <t>Total amount of equity shares (in rupees)</t>
  </si>
  <si>
    <t>Spain</t>
  </si>
  <si>
    <t>South Georgia and the South Sa</t>
  </si>
  <si>
    <t>South Africa</t>
  </si>
  <si>
    <t>Somalia</t>
  </si>
  <si>
    <t>requestBody.formData.preferenceSharesPhysical.issueOfShares</t>
  </si>
  <si>
    <t>requestBody.formData.preferenceSharesPhysical.reissueOfForfeitedShares</t>
  </si>
  <si>
    <t xml:space="preserve">    Number of classes</t>
  </si>
  <si>
    <t>Solomon Islands</t>
  </si>
  <si>
    <t>requestBody.formData.commiteeMeetings</t>
  </si>
  <si>
    <t>requestBody.formData.preferenceSharesPhysical.othersSpecify1</t>
  </si>
  <si>
    <t>requestBody.formData.preferenceSharesPhysical.decreaseDuringYear</t>
  </si>
  <si>
    <t>Class of shares</t>
  </si>
  <si>
    <t>Subscribed Capital</t>
  </si>
  <si>
    <t>requestBody.formData.preferenceSharesPhysical.redemptionOfShares</t>
  </si>
  <si>
    <t>New Caledonia</t>
  </si>
  <si>
    <t>requestBody.formData.preferenceSharesPhysical.sharesForfeited</t>
  </si>
  <si>
    <t>Number of equity shares</t>
  </si>
  <si>
    <t>Netherlands Antilles</t>
  </si>
  <si>
    <t>Netherlands</t>
  </si>
  <si>
    <t>Nepal</t>
  </si>
  <si>
    <t>Nauru</t>
  </si>
  <si>
    <t>requestBody.formData.preferenceSharesPhysical.reductionShareCapital</t>
  </si>
  <si>
    <t>Nominal value per share (in rupees)</t>
  </si>
  <si>
    <t>Namibia</t>
  </si>
  <si>
    <t>Myanmar (Burma)</t>
  </si>
  <si>
    <t>Mozambique</t>
  </si>
  <si>
    <t>Morocco</t>
  </si>
  <si>
    <t>requestBody.formData.preferenceSharesPhysical.othersSpecify2</t>
  </si>
  <si>
    <t>Total amount of equity shares (in rupees )</t>
  </si>
  <si>
    <t>requestBody.formData.renumerationOfDirectorAndKMP.renumerationTableA</t>
  </si>
  <si>
    <t>requestBody.formData.preferenceSharesPhysical.endOfYear</t>
  </si>
  <si>
    <t>requestBody.formData.preferenceSharesDEMAT.category</t>
  </si>
  <si>
    <t xml:space="preserve">    (b) Preference share capital</t>
  </si>
  <si>
    <t>designation</t>
  </si>
  <si>
    <t>requestBody.formData.preferenceSharesDEMAT.type</t>
  </si>
  <si>
    <t>grossSalary</t>
  </si>
  <si>
    <t>requestBody.formData.preferenceSharesDEMAT.beginningOfYear</t>
  </si>
  <si>
    <t>Portugal</t>
  </si>
  <si>
    <t>commission</t>
  </si>
  <si>
    <t>requestBody.formData.preferenceSharesDEMAT.increaseDuringYear</t>
  </si>
  <si>
    <t>Total number of preference shares</t>
  </si>
  <si>
    <t>Slovenia</t>
  </si>
  <si>
    <t>Slovakia</t>
  </si>
  <si>
    <t>Singapore</t>
  </si>
  <si>
    <t>Sierra Leone</t>
  </si>
  <si>
    <t>stockOption</t>
  </si>
  <si>
    <t>requestBody.formData.preferenceSharesDEMAT.issueOfShares</t>
  </si>
  <si>
    <t>Total amount of preference shares (in rupees)</t>
  </si>
  <si>
    <t>Seychelles</t>
  </si>
  <si>
    <t>Senegal</t>
  </si>
  <si>
    <t>Saudi Arabia</t>
  </si>
  <si>
    <t>Sao Tome and Principe</t>
  </si>
  <si>
    <t>others</t>
  </si>
  <si>
    <t>requestBody.formData.preferenceSharesDEMAT.reissueOfForfeitedShares</t>
  </si>
  <si>
    <t>total</t>
  </si>
  <si>
    <t>requestBody.formData.preferenceSharesDEMAT.othersSpecify1</t>
  </si>
  <si>
    <t>San Marino</t>
  </si>
  <si>
    <t>requestBody.formData.renumerationOfDirectorAndKMP.renumerationTableB</t>
  </si>
  <si>
    <t>requestBody.formData.preferenceSharesDEMAT.decreaseDuringYear</t>
  </si>
  <si>
    <t>requestBody.formData.preferenceSharesDEMAT.redemptionOfShares</t>
  </si>
  <si>
    <t>Authorised Capital</t>
  </si>
  <si>
    <t>requestBody.formData.preferenceSharesDEMAT.sharesForfeited</t>
  </si>
  <si>
    <t>Brunei Darussalam</t>
  </si>
  <si>
    <t>requestBody.formData.preferenceSharesDEMAT.reductionShareCapital</t>
  </si>
  <si>
    <t>Number of preference shares</t>
  </si>
  <si>
    <t>Bulgaria</t>
  </si>
  <si>
    <t>Burkina Faso</t>
  </si>
  <si>
    <t>Burundi</t>
  </si>
  <si>
    <t>Cambodia</t>
  </si>
  <si>
    <t>requestBody.formData.preferenceSharesDEMAT.othersSpecify2</t>
  </si>
  <si>
    <t>Cameroon</t>
  </si>
  <si>
    <t>Canada</t>
  </si>
  <si>
    <t>Cape Verde</t>
  </si>
  <si>
    <t>Cayman Islands</t>
  </si>
  <si>
    <t>requestBody.formData.preferenceSharesDEMAT.endOfYear</t>
  </si>
  <si>
    <t>Total amount of preference shares (in rupees )</t>
  </si>
  <si>
    <t>requestBody.formData.indebtnessDetails.nonConvertibleDebetures.numberOfClasses</t>
  </si>
  <si>
    <t>requestBody.formData.indebtnessDetails.nonConvertibleDebetures.totalnumberOfUnits</t>
  </si>
  <si>
    <t xml:space="preserve">    (c) Unclassified share capital</t>
  </si>
  <si>
    <t>requestBody.formData.renumerationOfDirectorAndKMP.renumerationTableC</t>
  </si>
  <si>
    <t>requestBody.formData.indebtnessDetails.nonConvertibleDebetures.totalnominalValue</t>
  </si>
  <si>
    <t>requestBody.formData.indebtnessDetails.nonConvertibleDebetures.totaloutstandingTotalValue</t>
  </si>
  <si>
    <t xml:space="preserve"> </t>
  </si>
  <si>
    <t>requestBody.formData.indebtnessDetails.nonConvertibleDebetures.totaloutstandingBeginningOfYear</t>
  </si>
  <si>
    <t>Total amount of unclassified shares</t>
  </si>
  <si>
    <t>Turks and Caicos Islands</t>
  </si>
  <si>
    <t>requestBody.formData.indebtnessDetails.nonConvertibleDebetures.totalincreaseDuringYear</t>
  </si>
  <si>
    <t>requestBody.formData.indebtnessDetails.nonConvertibleDebetures.totaldecreaseDuringYear</t>
  </si>
  <si>
    <t xml:space="preserve">    (d) Break-up of paid-up share capital</t>
  </si>
  <si>
    <t>requestBody.formData.indebtnessDetails.nonConvertibleDebetures.totaloutstandingEndOfYear</t>
  </si>
  <si>
    <t>requestBody.formData.indebtnessDetails.partlyConvertibleDebetures.numberOfClasses</t>
  </si>
  <si>
    <t>Number of shares</t>
  </si>
  <si>
    <t>Total Nominal Amount</t>
  </si>
  <si>
    <t>Total Paid-up amount</t>
  </si>
  <si>
    <t>Total premium</t>
  </si>
  <si>
    <t>requestBody.formData.indebtnessDetails.partlyConvertibleDebetures.totalnumberOfUnits</t>
  </si>
  <si>
    <t>Total</t>
  </si>
  <si>
    <t>requestBody.formData.directorAttendance</t>
  </si>
  <si>
    <t>FALSE</t>
  </si>
  <si>
    <t>requestBody.formData.indebtnessDetails.partlyConvertibleDebetures.totalnominalValue</t>
  </si>
  <si>
    <t>(i) Equity shares</t>
  </si>
  <si>
    <t>directorName</t>
  </si>
  <si>
    <t>requestBody.formData.indebtnessDetails.partlyConvertibleDebetures.totaloutstandingTotalValue</t>
  </si>
  <si>
    <t>At the beginning of the year</t>
  </si>
  <si>
    <t>Central African Republic</t>
  </si>
  <si>
    <t>Chad</t>
  </si>
  <si>
    <t>Chile</t>
  </si>
  <si>
    <t>China</t>
  </si>
  <si>
    <t>Christmas Island</t>
  </si>
  <si>
    <t>boardMeetingnumMeetingsDirectorWasEntitledToAttend</t>
  </si>
  <si>
    <t>requestBody.formData.indebtnessDetails.partlyConvertibleDebetures.totaloutstandingBeginningOfYear</t>
  </si>
  <si>
    <t>Increase during the year</t>
  </si>
  <si>
    <t>boardMeetingattended</t>
  </si>
  <si>
    <t>requestBody.formData.indebtnessDetails.partlyConvertibleDebetures.totalincreaseDuringYear</t>
  </si>
  <si>
    <t>i Public Issues</t>
  </si>
  <si>
    <t>Cocos (Keeling) Islands</t>
  </si>
  <si>
    <t>Colombia</t>
  </si>
  <si>
    <t>Comoros</t>
  </si>
  <si>
    <t>boardMeetingPercentageOfAttendance</t>
  </si>
  <si>
    <t>requestBody.formData.indebtnessDetails.partlyConvertibleDebetures.totaldecreaseDuringYear</t>
  </si>
  <si>
    <t>ii Rights issue</t>
  </si>
  <si>
    <t>Congo, Republic of the</t>
  </si>
  <si>
    <t>Congo, Democratic Republic of the</t>
  </si>
  <si>
    <t>committeeMeetingnumMeetingsDirectorWasEntitledToAttend</t>
  </si>
  <si>
    <t>requestBody.formData.indebtnessDetails.partlyConvertibleDebetures.totaloutstandingEndOfYear</t>
  </si>
  <si>
    <t>iii Bonus issue</t>
  </si>
  <si>
    <t>Cook Islands</t>
  </si>
  <si>
    <t>Costa Rica</t>
  </si>
  <si>
    <t>Côte d’Ivoire</t>
  </si>
  <si>
    <t>committeeboardMeetingattended</t>
  </si>
  <si>
    <t>requestBody.formData.indebtnessDetails.fullyConvertibleDebetures.numberOfClasses</t>
  </si>
  <si>
    <t>iv Private Placement/ Preferential allotment</t>
  </si>
  <si>
    <t>Croatia</t>
  </si>
  <si>
    <t>Cuba</t>
  </si>
  <si>
    <t>Cyprus</t>
  </si>
  <si>
    <t>committeeboardMeetingPercentageOfAttendance</t>
  </si>
  <si>
    <t>requestBody.formData.indebtnessDetails.fullyConvertibleDebetures.totalnumberOfUnits</t>
  </si>
  <si>
    <t>v ESOPs</t>
  </si>
  <si>
    <t>Czech Republic</t>
  </si>
  <si>
    <t>Denmark</t>
  </si>
  <si>
    <t>Djibouti</t>
  </si>
  <si>
    <t>whetherAttendedAGMHeldOn</t>
  </si>
  <si>
    <t>requestBody.formData.indebtnessDetails.fullyConvertibleDebetures.totalnominalValue</t>
  </si>
  <si>
    <t>vi Sweat equity shares allotted</t>
  </si>
  <si>
    <t>Dominica</t>
  </si>
  <si>
    <t>Dominican Republic</t>
  </si>
  <si>
    <t>East Timor (Timor-Leste)</t>
  </si>
  <si>
    <t>nameOfCompany</t>
  </si>
  <si>
    <t>requestBody.formData.penaltyAndpunishmentDetailsImposedOnCompanyOrDir.dtls</t>
  </si>
  <si>
    <t>0</t>
  </si>
  <si>
    <t>requestBody.formData.indebtnessDetails.fullyConvertibleDebetures.totaloutstandingTotalValue</t>
  </si>
  <si>
    <t>vii Conversion of Preference share</t>
  </si>
  <si>
    <t>Ecuador</t>
  </si>
  <si>
    <t>Egypt</t>
  </si>
  <si>
    <t>El Salvador</t>
  </si>
  <si>
    <t>nameOfCourt</t>
  </si>
  <si>
    <t>requestBody.formData.indebtnessDetails.fullyConvertibleDebetures.totaloutstandingBeginningOfYear</t>
  </si>
  <si>
    <t>viii Conversion of Debentures</t>
  </si>
  <si>
    <t>Equatorial Guinea</t>
  </si>
  <si>
    <t>Eritrea</t>
  </si>
  <si>
    <t>Estonia</t>
  </si>
  <si>
    <t>orderdate</t>
  </si>
  <si>
    <t>requestBody.formData.indebtnessDetails.fullyConvertibleDebetures.totalincreaseDuringYear</t>
  </si>
  <si>
    <t>ix GDRs/ADRs</t>
  </si>
  <si>
    <t>Ethiopia</t>
  </si>
  <si>
    <t>Falkland Islands (Malvinas)</t>
  </si>
  <si>
    <t>Faroe Islands</t>
  </si>
  <si>
    <t>nameOfAct</t>
  </si>
  <si>
    <t>requestBody.formData.indebtnessDetails.fullyConvertibleDebetures.totaldecreaseDuringYear</t>
  </si>
  <si>
    <t>x Others, specify</t>
  </si>
  <si>
    <t>Fiji</t>
  </si>
  <si>
    <t>Finland</t>
  </si>
  <si>
    <t>France</t>
  </si>
  <si>
    <t>detailsOfPenalty</t>
  </si>
  <si>
    <t>requestBody.formData.indebtnessDetails.fullyConvertibleDebetures.totaloutstandingEndOfYear</t>
  </si>
  <si>
    <t>France, Metropolitan</t>
  </si>
  <si>
    <t>detailsOfAppeal</t>
  </si>
  <si>
    <t>requestBody.formData.securitiesOtherThanSharesAndDebentures</t>
  </si>
  <si>
    <t>Decrease during the year</t>
  </si>
  <si>
    <t>requestBody.formData.compoundingOfOffence.dtls</t>
  </si>
  <si>
    <t>requestBody.formData.totalSecuritiesnumOfSecurities</t>
  </si>
  <si>
    <t>i Buy-back of shares</t>
  </si>
  <si>
    <t>French Guiana</t>
  </si>
  <si>
    <t>French Polynesia</t>
  </si>
  <si>
    <t>French Southern Territories</t>
  </si>
  <si>
    <t>requestBody.formData.totalSecuritiesTotalNominalValue</t>
  </si>
  <si>
    <t>ii Shares forfeited</t>
  </si>
  <si>
    <t>Gabon</t>
  </si>
  <si>
    <t>The Gambia</t>
  </si>
  <si>
    <t>Georgia</t>
  </si>
  <si>
    <t>requestBody.formData.totalSecuritiesTotalPaidUpValue</t>
  </si>
  <si>
    <t>iii Reduction of share capital</t>
  </si>
  <si>
    <t>Germany</t>
  </si>
  <si>
    <t>Ghana</t>
  </si>
  <si>
    <t>Gibraltar</t>
  </si>
  <si>
    <t>requestBody.formData.turnover</t>
  </si>
  <si>
    <t>iv Others, specify</t>
  </si>
  <si>
    <t>Greece</t>
  </si>
  <si>
    <t>Greenland</t>
  </si>
  <si>
    <t>Grenada</t>
  </si>
  <si>
    <t>particularsOfOffence</t>
  </si>
  <si>
    <t>requestBody.formData.netWorthOfCompany</t>
  </si>
  <si>
    <t>Guadeloupe</t>
  </si>
  <si>
    <t>compoundingAmount</t>
  </si>
  <si>
    <t>requestBody.formData.promotersEquityNumShares.type</t>
  </si>
  <si>
    <t>SHARE HOLDING PATTERN Promoters</t>
  </si>
  <si>
    <t>At the end of the year</t>
  </si>
  <si>
    <t>requestBody.formData.directorAndKMPAsOnClosureOfFY</t>
  </si>
  <si>
    <t>requestBody.formData.promotersEquityNumShares.shareValue</t>
  </si>
  <si>
    <t>(ii) Preference shares</t>
  </si>
  <si>
    <t>dinOrPan</t>
  </si>
  <si>
    <t>requestBody.formData.promotersEquityNumShares.category</t>
  </si>
  <si>
    <t>Guam</t>
  </si>
  <si>
    <t>Guatemala</t>
  </si>
  <si>
    <t>Guinea</t>
  </si>
  <si>
    <t>Guinea-bissau</t>
  </si>
  <si>
    <t>Guyana</t>
  </si>
  <si>
    <t>requestBody.formData.promotersEquityNumShares.indian</t>
  </si>
  <si>
    <t>numOfEquityShares</t>
  </si>
  <si>
    <t>requestBody.formData.promotersEquityNumShares.nonresidentIndian</t>
  </si>
  <si>
    <t>i Issues of shares</t>
  </si>
  <si>
    <t>Haiti</t>
  </si>
  <si>
    <t>Heard and Mc Donald Islands</t>
  </si>
  <si>
    <t>Holy See (Vatican City State)</t>
  </si>
  <si>
    <t>cessationDate</t>
  </si>
  <si>
    <t>requestBody.formData.promotersEquityNumShares.foreignNational</t>
  </si>
  <si>
    <t>ii Re-issue of forfeited shares</t>
  </si>
  <si>
    <t>Honduras</t>
  </si>
  <si>
    <t>Hong Kong</t>
  </si>
  <si>
    <t>Hungary</t>
  </si>
  <si>
    <t>requestBody.formData.changeInDirectorAndKMPDuringYear</t>
  </si>
  <si>
    <t>requestBody.formData.promotersEquityNumShares.centralGovernment</t>
  </si>
  <si>
    <t>iii Others, specify</t>
  </si>
  <si>
    <t>Iceland</t>
  </si>
  <si>
    <t>Indonesia</t>
  </si>
  <si>
    <t>Iran</t>
  </si>
  <si>
    <t>requestBody.formData.promotersEquityNumShares.government</t>
  </si>
  <si>
    <t>Iraq</t>
  </si>
  <si>
    <t>requestBody.formData.promotersEquityNumShares.governmentCompanies</t>
  </si>
  <si>
    <t>requestBody.formData.promotersEquityNumShares.insuranceCompanies</t>
  </si>
  <si>
    <t>i Redemption of shares</t>
  </si>
  <si>
    <t>Ireland</t>
  </si>
  <si>
    <t>Israel</t>
  </si>
  <si>
    <t>Italy</t>
  </si>
  <si>
    <t>natureOfChange</t>
  </si>
  <si>
    <t>requestBody.formData.promotersEquityNumShares.banks</t>
  </si>
  <si>
    <t>Jamaica</t>
  </si>
  <si>
    <t>Japan</t>
  </si>
  <si>
    <t>Jordan</t>
  </si>
  <si>
    <t>requestBody.formData.promoterDetails</t>
  </si>
  <si>
    <t>requestBody.formData.promotersEquityNumShares.financialInstitutions</t>
  </si>
  <si>
    <t>Kazakhstan</t>
  </si>
  <si>
    <t>Kenya</t>
  </si>
  <si>
    <t>Kiribati</t>
  </si>
  <si>
    <t>BeginningYear</t>
  </si>
  <si>
    <t>requestBody.formData.promotersEquityNumShares.foreignInstitutionalInvestors</t>
  </si>
  <si>
    <t>Korea, North</t>
  </si>
  <si>
    <t>Korea, South</t>
  </si>
  <si>
    <t>Kuwait</t>
  </si>
  <si>
    <t>EndYear</t>
  </si>
  <si>
    <t>requestBody.formData.promotersEquityNumShares.mutualFunds</t>
  </si>
  <si>
    <t>Kyrgyzstan</t>
  </si>
  <si>
    <t>requestBody.formData.promotersEquityNumShares.ventureCapital</t>
  </si>
  <si>
    <t>requestBody.formData.promotersEquityNumShares.bodycorporate</t>
  </si>
  <si>
    <t>requestBody.formData.promotersEquityNumShares.others</t>
  </si>
  <si>
    <t xml:space="preserve">   ISIN of the equity shares of the company</t>
  </si>
  <si>
    <t>requestBody.formData.promotersEquityNumShares.total</t>
  </si>
  <si>
    <t>requestBody.formData.promotersEquityPercentage.type</t>
  </si>
  <si>
    <t>ii Details of stock split/consolidation during the year (for each class of shares)</t>
  </si>
  <si>
    <t>Turkmenistan</t>
  </si>
  <si>
    <t>requestBody.formData.promotersEquityPercentage.shareValue</t>
  </si>
  <si>
    <t>Percentage</t>
  </si>
  <si>
    <t>Poland</t>
  </si>
  <si>
    <t>requestBody.formData.promotersEquityPercentage.category</t>
  </si>
  <si>
    <t>Before split /  Consolidation</t>
  </si>
  <si>
    <t>After split / consolidation</t>
  </si>
  <si>
    <t>requestBody.formData.promotersEquityPercentage.indian</t>
  </si>
  <si>
    <t>Face value per share</t>
  </si>
  <si>
    <t>requestBody.formData.promotersEquityPercentage.nonresidentIndian</t>
  </si>
  <si>
    <t>Lao People's Democratic Republ</t>
  </si>
  <si>
    <t>requestBody.formData.promotersEquityPercentage.foreignNational</t>
  </si>
  <si>
    <t>requestBody.formData.promotersEquityPercentage.centralGovernment</t>
  </si>
  <si>
    <t xml:space="preserve">iii Details of shares/Debentures Transfers since closure date of last financial year (or in the case of the first return at any time since the incorporation of the company) </t>
  </si>
  <si>
    <t>requestBody.formData.promotersEquityPercentage.government</t>
  </si>
  <si>
    <t>requestBody.formData.promotersEquityPercentage.governmentCompanies</t>
  </si>
  <si>
    <t>Rwanda</t>
  </si>
  <si>
    <t>requestBody.formData.promotersEquityPercentage.insuranceCompanies</t>
  </si>
  <si>
    <t>Pitcairn</t>
  </si>
  <si>
    <t>requestBody.formData.promotersEquityPercentage.banks</t>
  </si>
  <si>
    <t xml:space="preserve">    Number of transfers</t>
  </si>
  <si>
    <t>requestBody.formData.promotersEquityPercentage.financialInstitutions</t>
  </si>
  <si>
    <t>requestBody.formData.promotersEquityPercentage.foreignInstitutionalInvestors</t>
  </si>
  <si>
    <t>iv Debentures (Outstanding as at the end of financial year)</t>
  </si>
  <si>
    <t>requestBody.formData.promotersEquityPercentage.mutualFunds</t>
  </si>
  <si>
    <t>requestBody.formData.promotersEquityPercentage.ventureCapital</t>
  </si>
  <si>
    <t xml:space="preserve">    (a) Non-convertible debentures</t>
  </si>
  <si>
    <t>requestBody.formData.promotersEquityPercentage.bodycorporate</t>
  </si>
  <si>
    <t>requestBody.formData.promotersEquityPercentage.others</t>
  </si>
  <si>
    <t xml:space="preserve">    *Number of classes</t>
  </si>
  <si>
    <t>Samoa</t>
  </si>
  <si>
    <t>requestBody.formData.promotersEquityPercentage.total</t>
  </si>
  <si>
    <t>Philippines</t>
  </si>
  <si>
    <t>requestBody.formData.promotersPreferenceNumShares.type</t>
  </si>
  <si>
    <t>Classes of non-convertible debentures</t>
  </si>
  <si>
    <t>Number of units</t>
  </si>
  <si>
    <t>Nominal value per unit</t>
  </si>
  <si>
    <t>Total value (Outstanding at the end of the year)</t>
  </si>
  <si>
    <t>requestBody.formData.promotersPreferenceNumShares.shareValue</t>
  </si>
  <si>
    <t>Latvia</t>
  </si>
  <si>
    <t>requestBody.formData.promotersPreferenceNumShares.category</t>
  </si>
  <si>
    <t>Preference Shares</t>
  </si>
  <si>
    <t>requestBody.formData.promotersPreferenceNumShares.indian</t>
  </si>
  <si>
    <t>requestBody.formData.promotersPreferenceNumShares.nonresidentIndian</t>
  </si>
  <si>
    <t>Outstanding as at the beginning of the year</t>
  </si>
  <si>
    <t>Outstanding as at the end of the year</t>
  </si>
  <si>
    <t>requestBody.formData.promotersPreferenceNumShares.foreignNational</t>
  </si>
  <si>
    <t>Lebanon</t>
  </si>
  <si>
    <t>Lesotho</t>
  </si>
  <si>
    <t>requestBody.formData.promotersPreferenceNumShares.centralGovernment</t>
  </si>
  <si>
    <t>requestBody.formData.promotersPreferenceNumShares.government</t>
  </si>
  <si>
    <t>requestBody.formData.promotersPreferenceNumShares.governmentCompanies</t>
  </si>
  <si>
    <t xml:space="preserve">    (b) Partly convertible debentures</t>
  </si>
  <si>
    <t>requestBody.formData.promotersPreferenceNumShares.insuranceCompanies</t>
  </si>
  <si>
    <t>requestBody.formData.promotersPreferenceNumShares.banks</t>
  </si>
  <si>
    <t>Saint Vincent and the Grenadines</t>
  </si>
  <si>
    <t>requestBody.formData.promotersPreferenceNumShares.financialInstitutions</t>
  </si>
  <si>
    <t>Peru</t>
  </si>
  <si>
    <t>requestBody.formData.promotersPreferenceNumShares.foreignInstitutionalInvestors</t>
  </si>
  <si>
    <t>Classes of partly convertible debentures</t>
  </si>
  <si>
    <t>requestBody.formData.promotersPreferenceNumShares.mutualFunds</t>
  </si>
  <si>
    <t>Liberia</t>
  </si>
  <si>
    <t>requestBody.formData.promotersPreferenceNumShares.ventureCapital</t>
  </si>
  <si>
    <t>requestBody.formData.promotersPreferenceNumShares.bodycorporate</t>
  </si>
  <si>
    <t>requestBody.formData.promotersPreferenceNumShares.others</t>
  </si>
  <si>
    <t>requestBody.formData.promotersPreferenceNumShares.total</t>
  </si>
  <si>
    <t>Libya</t>
  </si>
  <si>
    <t>Liechtenstein</t>
  </si>
  <si>
    <t>requestBody.formData.promotersPreferencePercentage.type</t>
  </si>
  <si>
    <t>requestBody.formData.promotersPreferencePercentage.shareValue</t>
  </si>
  <si>
    <t>requestBody.formData.promotersPreferencePercentage.category</t>
  </si>
  <si>
    <t xml:space="preserve">    (c) Fully convertible debentures</t>
  </si>
  <si>
    <t>requestBody.formData.promotersPreferencePercentage.indian</t>
  </si>
  <si>
    <t>requestBody.formData.promotersPreferencePercentage.nonresidentIndian</t>
  </si>
  <si>
    <t>Saint Lucia</t>
  </si>
  <si>
    <t>requestBody.formData.promotersPreferencePercentage.foreignNational</t>
  </si>
  <si>
    <t>Paraguay</t>
  </si>
  <si>
    <t>requestBody.formData.promotersPreferencePercentage.centralGovernment</t>
  </si>
  <si>
    <t>Classes of fully convertible debentures</t>
  </si>
  <si>
    <t>Nominal value</t>
  </si>
  <si>
    <t>requestBody.formData.promotersPreferencePercentage.government</t>
  </si>
  <si>
    <t>Lithuania</t>
  </si>
  <si>
    <t>requestBody.formData.promotersPreferencePercentage.governmentCompanies</t>
  </si>
  <si>
    <t>requestBody.formData.promotersPreferencePercentage.insuranceCompanies</t>
  </si>
  <si>
    <t>requestBody.formData.promotersPreferencePercentage.banks</t>
  </si>
  <si>
    <t>requestBody.formData.promotersPreferencePercentage.financialInstitutions</t>
  </si>
  <si>
    <t>Luxembourg</t>
  </si>
  <si>
    <t>Macau</t>
  </si>
  <si>
    <t>requestBody.formData.promotersPreferencePercentage.foreignInstitutionalInvestors</t>
  </si>
  <si>
    <t>Vatican City</t>
  </si>
  <si>
    <t>requestBody.formData.promotersPreferencePercentage.mutualFunds</t>
  </si>
  <si>
    <t>Papua New Guinea</t>
  </si>
  <si>
    <t>requestBody.formData.promotersPreferencePercentage.ventureCapital</t>
  </si>
  <si>
    <t xml:space="preserve">   (d) Summary of Indebtedness</t>
  </si>
  <si>
    <t>requestBody.formData.promotersPreferencePercentage.bodycorporate</t>
  </si>
  <si>
    <t>requestBody.formData.promotersPreferencePercentage.others</t>
  </si>
  <si>
    <t>requestBody.formData.promotersPreferencePercentage.total</t>
  </si>
  <si>
    <t>Non-convertible debentures</t>
  </si>
  <si>
    <t>requestBody.formData.publicEquityNumShares.type</t>
  </si>
  <si>
    <t>SHARE HOLDING PATTERN Public/Other than promoters</t>
  </si>
  <si>
    <t>Partly convertible debentures</t>
  </si>
  <si>
    <t>requestBody.formData.publicEquityNumShares.shareValue</t>
  </si>
  <si>
    <t>Fully convertible debentures</t>
  </si>
  <si>
    <t>requestBody.formData.publicEquityNumShares.category</t>
  </si>
  <si>
    <t>Tanzania</t>
  </si>
  <si>
    <t>Sudan, South</t>
  </si>
  <si>
    <t>North Macedonia</t>
  </si>
  <si>
    <t>Montenegro</t>
  </si>
  <si>
    <t>requestBody.formData.publicEquityNumShares.indian</t>
  </si>
  <si>
    <t>requestBody.formData.publicEquityNumShares.nonresidentIndian</t>
  </si>
  <si>
    <t xml:space="preserve">  v Securities (other than shares and debentures)</t>
  </si>
  <si>
    <t>requestBody.formData.publicEquityNumShares.foreignNational</t>
  </si>
  <si>
    <t>requestBody.formData.publicEquityNumShares.centralGovernment</t>
  </si>
  <si>
    <t>Type of Securities</t>
  </si>
  <si>
    <t>Number of  Securities</t>
  </si>
  <si>
    <t>Nominal Value of each Unit</t>
  </si>
  <si>
    <t>Total Nominal Value</t>
  </si>
  <si>
    <t>Paid up Value of each Unit</t>
  </si>
  <si>
    <t>Total Paid  up Value</t>
  </si>
  <si>
    <t>requestBody.formData.publicEquityNumShares.government</t>
  </si>
  <si>
    <t>Montserrat</t>
  </si>
  <si>
    <t>requestBody.formData.publicEquityNumShares.governmentCompanies</t>
  </si>
  <si>
    <t>Laos</t>
  </si>
  <si>
    <t>Kosovo</t>
  </si>
  <si>
    <t>Eswatini</t>
  </si>
  <si>
    <t>requestBody.formData.publicEquityNumShares.insuranceCompanies</t>
  </si>
  <si>
    <t>requestBody.formData.publicEquityNumShares.banks</t>
  </si>
  <si>
    <t>V Turnover and net worth of the company (as defined in the Companies Act, 2013)</t>
  </si>
  <si>
    <t>requestBody.formData.publicEquityNumShares.financialInstitutions</t>
  </si>
  <si>
    <t>requestBody.formData.publicEquityNumShares.foreignInstitutionalInvestors</t>
  </si>
  <si>
    <t>i *Turnover</t>
  </si>
  <si>
    <t>requestBody.formData.publicEquityNumShares.mutualFunds</t>
  </si>
  <si>
    <t>requestBody.formData.publicEquityNumShares.ventureCapital</t>
  </si>
  <si>
    <r>
      <rPr>
        <sz val="10"/>
        <color theme="1"/>
        <rFont val="Calibri"/>
        <family val="2"/>
      </rPr>
      <t>ii *</t>
    </r>
    <r>
      <rPr>
        <sz val="11"/>
        <color theme="1"/>
        <rFont val="Calibri"/>
        <family val="2"/>
      </rPr>
      <t xml:space="preserve"> </t>
    </r>
    <r>
      <rPr>
        <sz val="10"/>
        <color theme="1"/>
        <rFont val="Calibri"/>
        <family val="2"/>
      </rPr>
      <t>Net worth of the Company</t>
    </r>
  </si>
  <si>
    <t>requestBody.formData.publicEquityNumShares.bodycorporate</t>
  </si>
  <si>
    <t>requestBody.formData.publicEquityNumShares.others</t>
  </si>
  <si>
    <t>Panama</t>
  </si>
  <si>
    <t>VI SHARE HOLDING PATTERN</t>
  </si>
  <si>
    <t>requestBody.formData.publicEquityNumShares.total</t>
  </si>
  <si>
    <t>requestBody.formData.publicEquityPercentage.type</t>
  </si>
  <si>
    <r>
      <rPr>
        <b/>
        <sz val="10"/>
        <color theme="1"/>
        <rFont val="Calibri"/>
        <family val="2"/>
      </rPr>
      <t>A</t>
    </r>
    <r>
      <rPr>
        <sz val="10"/>
        <color theme="1"/>
        <rFont val="Calibri"/>
        <family val="2"/>
      </rPr>
      <t xml:space="preserve"> </t>
    </r>
    <r>
      <rPr>
        <b/>
        <sz val="10"/>
        <color theme="1"/>
        <rFont val="Calibri"/>
        <family val="2"/>
      </rPr>
      <t>Promoters</t>
    </r>
  </si>
  <si>
    <t>requestBody.formData.publicEquityPercentage.shareValue</t>
  </si>
  <si>
    <t>requestBody.formData.publicEquityPercentage.category</t>
  </si>
  <si>
    <t>S.
No</t>
  </si>
  <si>
    <t>Category</t>
  </si>
  <si>
    <t>Equity</t>
  </si>
  <si>
    <t>Preference</t>
  </si>
  <si>
    <t>requestBody.formData.publicEquityPercentage.indian</t>
  </si>
  <si>
    <t>requestBody.formData.publicEquityPercentage.nonresidentIndian</t>
  </si>
  <si>
    <t>Individual/Hindu Undivided Family</t>
  </si>
  <si>
    <t>requestBody.formData.publicEquityPercentage.foreignNational</t>
  </si>
  <si>
    <t>(i) Indian</t>
  </si>
  <si>
    <t>requestBody.formData.publicEquityPercentage.centralGovernment</t>
  </si>
  <si>
    <t>(ii) Non-resident Indian (NRI)</t>
  </si>
  <si>
    <t>requestBody.formData.publicEquityPercentage.government</t>
  </si>
  <si>
    <t>(iii) Foreign national (other than NRI)</t>
  </si>
  <si>
    <t>requestBody.formData.publicEquityPercentage.governmentCompanies</t>
  </si>
  <si>
    <t>Government</t>
  </si>
  <si>
    <t>requestBody.formData.publicEquityPercentage.insuranceCompanies</t>
  </si>
  <si>
    <t>(i) Central Government</t>
  </si>
  <si>
    <t>requestBody.formData.publicEquityPercentage.banks</t>
  </si>
  <si>
    <t>(ii) State Government</t>
  </si>
  <si>
    <t>requestBody.formData.publicEquityPercentage.financialInstitutions</t>
  </si>
  <si>
    <t>(iii) Government companies</t>
  </si>
  <si>
    <t>requestBody.formData.publicEquityPercentage.foreignInstitutionalInvestors</t>
  </si>
  <si>
    <t>Insurance companies</t>
  </si>
  <si>
    <t>requestBody.formData.publicEquityPercentage.mutualFunds</t>
  </si>
  <si>
    <t>Banks</t>
  </si>
  <si>
    <t>requestBody.formData.publicEquityPercentage.ventureCapital</t>
  </si>
  <si>
    <t>Financial institutions</t>
  </si>
  <si>
    <t>requestBody.formData.publicEquityPercentage.bodycorporate</t>
  </si>
  <si>
    <t>Foreign institutional investors</t>
  </si>
  <si>
    <t>requestBody.formData.publicEquityPercentage.others</t>
  </si>
  <si>
    <t>Mutual funds</t>
  </si>
  <si>
    <t>requestBody.formData.publicEquityPercentage.total</t>
  </si>
  <si>
    <t>Venture capital</t>
  </si>
  <si>
    <t>requestBody.formData.publicPreferenceNumShares.type</t>
  </si>
  <si>
    <t>Body corporate(not mentioned above)
(not mentioned above)</t>
  </si>
  <si>
    <t>requestBody.formData.publicPreferenceNumShares.shareValue</t>
  </si>
  <si>
    <t>requestBody.formData.publicPreferenceNumShares.category</t>
  </si>
  <si>
    <t>requestBody.formData.publicPreferenceNumShares.indian</t>
  </si>
  <si>
    <t>requestBody.formData.publicPreferenceNumShares.nonresidentIndian</t>
  </si>
  <si>
    <t xml:space="preserve">    Total number of shareholders (promoters)</t>
  </si>
  <si>
    <t>requestBody.formData.publicPreferenceNumShares.foreignNational</t>
  </si>
  <si>
    <t>requestBody.formData.publicPreferenceNumShares.centralGovernment</t>
  </si>
  <si>
    <r>
      <rPr>
        <b/>
        <sz val="10"/>
        <color theme="1"/>
        <rFont val="Calibri"/>
        <family val="2"/>
      </rPr>
      <t>B</t>
    </r>
    <r>
      <rPr>
        <sz val="10"/>
        <color theme="1"/>
        <rFont val="Calibri"/>
        <family val="2"/>
      </rPr>
      <t xml:space="preserve"> </t>
    </r>
    <r>
      <rPr>
        <b/>
        <sz val="10"/>
        <color theme="1"/>
        <rFont val="Calibri"/>
        <family val="2"/>
      </rPr>
      <t>Public/Other than promoters</t>
    </r>
  </si>
  <si>
    <t>requestBody.formData.publicPreferenceNumShares.government</t>
  </si>
  <si>
    <t>requestBody.formData.publicPreferenceNumShares.governmentCompanies</t>
  </si>
  <si>
    <t>requestBody.formData.publicPreferenceNumShares.insuranceCompanies</t>
  </si>
  <si>
    <t>requestBody.formData.publicPreferenceNumShares.banks</t>
  </si>
  <si>
    <t>requestBody.formData.publicPreferenceNumShares.financialInstitutions</t>
  </si>
  <si>
    <t>requestBody.formData.publicPreferenceNumShares.foreignInstitutionalInvestors</t>
  </si>
  <si>
    <t>requestBody.formData.publicPreferenceNumShares.mutualFunds</t>
  </si>
  <si>
    <t>requestBody.formData.publicPreferenceNumShares.ventureCapital</t>
  </si>
  <si>
    <t>requestBody.formData.publicPreferenceNumShares.bodycorporate</t>
  </si>
  <si>
    <t>requestBody.formData.publicPreferenceNumShares.others</t>
  </si>
  <si>
    <t>requestBody.formData.publicPreferenceNumShares.total</t>
  </si>
  <si>
    <t>requestBody.formData.publicPreferencePercentage.type</t>
  </si>
  <si>
    <t>requestBody.formData.publicPreferencePercentage.shareValue</t>
  </si>
  <si>
    <t>requestBody.formData.publicPreferencePercentage.category</t>
  </si>
  <si>
    <t>requestBody.formData.publicPreferencePercentage.indian</t>
  </si>
  <si>
    <t>requestBody.formData.publicPreferencePercentage.nonresidentIndian</t>
  </si>
  <si>
    <t>requestBody.formData.publicPreferencePercentage.foreignNational</t>
  </si>
  <si>
    <t>requestBody.formData.publicPreferencePercentage.centralGovernment</t>
  </si>
  <si>
    <t>requestBody.formData.publicPreferencePercentage.government</t>
  </si>
  <si>
    <t>requestBody.formData.publicPreferencePercentage.governmentCompanies</t>
  </si>
  <si>
    <t>requestBody.formData.publicPreferencePercentage.insuranceCompanies</t>
  </si>
  <si>
    <t>requestBody.formData.publicPreferencePercentage.banks</t>
  </si>
  <si>
    <t>Total number of shareholders (other than promoters)</t>
  </si>
  <si>
    <t>requestBody.formData.publicPreferencePercentage.financialInstitutions</t>
  </si>
  <si>
    <t>requestBody.formData.publicPreferencePercentage.foreignInstitutionalInvestors</t>
  </si>
  <si>
    <t>Total number of shareholders (Promoters + Public/Other than promoters)</t>
  </si>
  <si>
    <t>requestBody.formData.publicPreferencePercentage.mutualFunds</t>
  </si>
  <si>
    <t>requestBody.formData.publicPreferencePercentage.ventureCapital</t>
  </si>
  <si>
    <t xml:space="preserve">    Breakup of total number of shareholders (Promoters + Other than promoters)</t>
  </si>
  <si>
    <t>requestBody.formData.publicPreferencePercentage.bodycorporate</t>
  </si>
  <si>
    <t>requestBody.formData.publicPreferencePercentage.others</t>
  </si>
  <si>
    <t>Sl. No</t>
  </si>
  <si>
    <t>requestBody.formData.publicPreferencePercentage.total</t>
  </si>
  <si>
    <t>Individual - Female</t>
  </si>
  <si>
    <t>requestBody.formData.totalNumOfShareHoldersPromoters</t>
  </si>
  <si>
    <t>Individual - Male</t>
  </si>
  <si>
    <t>requestBody.formData.totalNumOfShareHoldersOtherThanPromotoers</t>
  </si>
  <si>
    <t>Individual - Transgender</t>
  </si>
  <si>
    <t>requestBody.formData.totalNumOfShareHoldersPromotersPlusOtherThanPromotoers</t>
  </si>
  <si>
    <t>Other than individuals</t>
  </si>
  <si>
    <t>requestBody.formData.detailsOfForeignInstInvestors</t>
  </si>
  <si>
    <t>requestBody.formData.numOfDirectorAndKMPAsOnFYDate</t>
  </si>
  <si>
    <t>requestBody.formData.convenedMeetingCount</t>
  </si>
  <si>
    <t>C Details of Foreign institutional investors’ (FIIs) holding shares of the company</t>
  </si>
  <si>
    <t>requestBody.formData.boradMettingCount</t>
  </si>
  <si>
    <t>requestBody.formData.comiteeMettingCount</t>
  </si>
  <si>
    <t>Name of the FII</t>
  </si>
  <si>
    <t>Address</t>
  </si>
  <si>
    <t>Date of Incorporation(DD/MM/YYYY)</t>
  </si>
  <si>
    <t>Country of Incorporation</t>
  </si>
  <si>
    <t>Number of shares held</t>
  </si>
  <si>
    <t>% of shares held</t>
  </si>
  <si>
    <t>requestBody.formData.whetherCompanyHasMadeCompliances</t>
  </si>
  <si>
    <t>A *Whether the company has made compliances and disclosures in respect of applicable provisions of the Companies Act, 2013 during the year</t>
  </si>
  <si>
    <t>ARPIT GUPTA</t>
  </si>
  <si>
    <t>requestBody.formData.reasons</t>
  </si>
  <si>
    <t>requestBody.formData.penaltyAndpunishmentDetailsImposedOnCompanyOrDir.nil</t>
  </si>
  <si>
    <t xml:space="preserve">A *DETAILS OF PENALTIES / PUNISHMENT IMPOSED ON COMPANY/DIRECTORS/OFFICERS             </t>
  </si>
  <si>
    <t>VII NUMBER OF PROMOTERS, MEMBERS, DEBENTURE HOLDERS
[Details of , Promoters, Members (other than promoters), Debenture holders]</t>
  </si>
  <si>
    <t>requestBody.formData.penaltyAndpunishmentDetailsImposedOnCompanyOrDir.numOfPenaltyAndpunishmentDetailsImposedOnCompanyOrDir</t>
  </si>
  <si>
    <t>requestBody.formData.compoundingOfOffence.nil</t>
  </si>
  <si>
    <t>B *DETAILS OF COMPOUNDING OF OFFENCES</t>
  </si>
  <si>
    <t>requestBody.formData.compoundingOfOffence.numOfcompoundingOfOffencer</t>
  </si>
  <si>
    <t>Details</t>
  </si>
  <si>
    <t>requestBody.formData.numOfShareHolderOrDebetureHolder</t>
  </si>
  <si>
    <t>Promoters</t>
  </si>
  <si>
    <t>Members(Other than Promoters)</t>
  </si>
  <si>
    <t>requestBody.formData.nonConvertibleDebentures.type</t>
  </si>
  <si>
    <t>requestBody.formData.nonConvertibleDebentures.outstandingAtBeginningYear</t>
  </si>
  <si>
    <t>VIII DETAILS OF DIRECTORS AND KEY MANAGERIAL PERSONNEL</t>
  </si>
  <si>
    <t>requestBody.formData.nonConvertibleDebentures.increasingDuringYear</t>
  </si>
  <si>
    <t>requestBody.formData.nonConvertibleDebentures.decreasingDuringYear</t>
  </si>
  <si>
    <t>A Composition of Board of Directors</t>
  </si>
  <si>
    <t>requestBody.formData.nonConvertibleDebentures.outstandingAtEndYear</t>
  </si>
  <si>
    <t>requestBody.formData.partlyConvertibleDebentures.type</t>
  </si>
  <si>
    <t>Part-convertible debentures</t>
  </si>
  <si>
    <t xml:space="preserve">Category </t>
  </si>
  <si>
    <t>Number of directors at the beginning of the year</t>
  </si>
  <si>
    <t>Number of directors at the end of the year</t>
  </si>
  <si>
    <t>Percentage of shares held by directors as at the end of year</t>
  </si>
  <si>
    <t>requestBody.formData.partlyConvertibleDebentures.outstandingAtBeginningYear</t>
  </si>
  <si>
    <t>Executive</t>
  </si>
  <si>
    <t>Non-executive</t>
  </si>
  <si>
    <t>requestBody.formData.partlyConvertibleDebentures.increasingDuringYear</t>
  </si>
  <si>
    <t xml:space="preserve">A Promoter </t>
  </si>
  <si>
    <t>requestBody.formData.partlyConvertibleDebentures.decreasingDuringYear</t>
  </si>
  <si>
    <t xml:space="preserve">B Non-Promoter </t>
  </si>
  <si>
    <t>requestBody.formData.partlyConvertibleDebentures.outstandingAtEndYear</t>
  </si>
  <si>
    <t>i Non-Independent</t>
  </si>
  <si>
    <t>requestBody.formData.fullyConvertibleDebentures.type</t>
  </si>
  <si>
    <t>Full-convertible debentures</t>
  </si>
  <si>
    <t>ii Independent</t>
  </si>
  <si>
    <t>requestBody.formData.fullyConvertibleDebentures.outstandingAtBeginningYear</t>
  </si>
  <si>
    <t>C Nominee Directors representing</t>
  </si>
  <si>
    <t>requestBody.formData.fullyConvertibleDebentures.increasingDuringYear</t>
  </si>
  <si>
    <t>i. Banks and FIs</t>
  </si>
  <si>
    <t>requestBody.formData.fullyConvertibleDebentures.decreasingDuringYear</t>
  </si>
  <si>
    <t xml:space="preserve">ii Investing institutions  </t>
  </si>
  <si>
    <t>requestBody.formData.fullyConvertibleDebentures.outstandingAtEndYear</t>
  </si>
  <si>
    <t>iii Government</t>
  </si>
  <si>
    <t>requestBody.formData.promoter.category</t>
  </si>
  <si>
    <t>Promoter</t>
  </si>
  <si>
    <t xml:space="preserve">iv Small share holders </t>
  </si>
  <si>
    <t>requestBody.formData.promoter.BeginningYearExecutive</t>
  </si>
  <si>
    <t xml:space="preserve">        TRUE</t>
  </si>
  <si>
    <t>v Others</t>
  </si>
  <si>
    <t>requestBody.formData.promoter.BeginningYearNonExecutive</t>
  </si>
  <si>
    <t xml:space="preserve">Total </t>
  </si>
  <si>
    <t>requestBody.formData.promoter.endYearExecutive</t>
  </si>
  <si>
    <t>requestBody.formData.promoter.endYearNonExecutive</t>
  </si>
  <si>
    <t xml:space="preserve">*Number of Directors and Key managerial personnel (who is not director) as on  the financial year end date </t>
  </si>
  <si>
    <t>Turkey</t>
  </si>
  <si>
    <t>requestBody.formData.promoter.percentExecutive</t>
  </si>
  <si>
    <t>Northern Mariana Islands</t>
  </si>
  <si>
    <t xml:space="preserve">     </t>
  </si>
  <si>
    <t>requestBody.formData.promoter.percentNonExecutive</t>
  </si>
  <si>
    <t>B (i) Details of directors and Key managerial personnel as on the closure of financial year</t>
  </si>
  <si>
    <t>requestBody.formData.nonPromoter.category</t>
  </si>
  <si>
    <t>Non-Promoter</t>
  </si>
  <si>
    <t>requestBody.formData.nonPromoter.BeginningYearExecutive</t>
  </si>
  <si>
    <t>Name</t>
  </si>
  <si>
    <t>DIN/PAN</t>
  </si>
  <si>
    <t>Designation</t>
  </si>
  <si>
    <t>Number of equity shares held</t>
  </si>
  <si>
    <t>Date of cessation (after closure of financial year : If any) (DD/MM/YYY)</t>
  </si>
  <si>
    <t>requestBody.formData.nonPromoter.BeginningYearNonExecutive</t>
  </si>
  <si>
    <t>00148112</t>
  </si>
  <si>
    <t>00148067</t>
  </si>
  <si>
    <t>336570</t>
  </si>
  <si>
    <t>459090</t>
  </si>
  <si>
    <t>00148096</t>
  </si>
  <si>
    <t>requestBody.formData.nonPromoter.endYearExecutive</t>
  </si>
  <si>
    <t>requestBody.formData.nonPromoter.endYearNonExecutive</t>
  </si>
  <si>
    <t>B (ii) *Particulars of change in director(s) and Key managerial personnel during the year</t>
  </si>
  <si>
    <t>Tunisia</t>
  </si>
  <si>
    <t>requestBody.formData.nonPromoter.percentExecutive</t>
  </si>
  <si>
    <t>Palau</t>
  </si>
  <si>
    <t>requestBody.formData.nonPromoter.percentNonExecutive</t>
  </si>
  <si>
    <t xml:space="preserve">Name </t>
  </si>
  <si>
    <t>Designation at the beginning / during the financial year</t>
  </si>
  <si>
    <t>Date of appointment/ change in designation/ cessation (DD/MM/YYYY)</t>
  </si>
  <si>
    <t>Nature of change (Appointment/ Change in designation/ Cessation)</t>
  </si>
  <si>
    <t>requestBody.formData.nonIndependent.category</t>
  </si>
  <si>
    <t>Non-Independent</t>
  </si>
  <si>
    <t>Macedonia, The Former Yugoslav</t>
  </si>
  <si>
    <t>Madagascar</t>
  </si>
  <si>
    <t>Malawi</t>
  </si>
  <si>
    <t>Malaysia</t>
  </si>
  <si>
    <t>Maldives</t>
  </si>
  <si>
    <t>requestBody.formData.nonIndependent.BeginningYearExecutive</t>
  </si>
  <si>
    <t>requestBody.formData.nonIndependent.BeginningYearNonExecutive</t>
  </si>
  <si>
    <t>IX MEETINGS OF MEMBERS/CLASS OF MEMBERS/ BOARD/COMMITTEES OF THE BOARD OF DIRECTORS</t>
  </si>
  <si>
    <t>requestBody.formData.nonIndependent.endYearExecutive</t>
  </si>
  <si>
    <t>requestBody.formData.nonIndependent.endYearNonExecutive</t>
  </si>
  <si>
    <t>A MEMBERS/CLASS /REQUISITIONED/NCLT/COURT CONVENED MEETINGS</t>
  </si>
  <si>
    <t>requestBody.formData.nonIndependent.percentExecutive</t>
  </si>
  <si>
    <t>requestBody.formData.nonIndependent.percentNonExecutive</t>
  </si>
  <si>
    <t xml:space="preserve">    *Number of meetings held</t>
  </si>
  <si>
    <t>Trinidad and Tobago</t>
  </si>
  <si>
    <t>requestBody.formData.independent.category</t>
  </si>
  <si>
    <t>Independent</t>
  </si>
  <si>
    <t>Pakistan</t>
  </si>
  <si>
    <t>requestBody.formData.independent.BeginningYearExecutive</t>
  </si>
  <si>
    <t>Type of meeting</t>
  </si>
  <si>
    <t>Date of meeting (DD/MM/YYYY)</t>
  </si>
  <si>
    <t>Total Number of Members entitled to attend meeting</t>
  </si>
  <si>
    <t>Attendance</t>
  </si>
  <si>
    <t>requestBody.formData.independent.BeginningYearNonExecutive</t>
  </si>
  <si>
    <t>Number of members attended</t>
  </si>
  <si>
    <t>% of total shareholding</t>
  </si>
  <si>
    <t>requestBody.formData.independent.endYearExecutive</t>
  </si>
  <si>
    <t>Mexico</t>
  </si>
  <si>
    <t>requestBody.formData.independent.endYearNonExecutive</t>
  </si>
  <si>
    <t>requestBody.formData.independent.percentExecutive</t>
  </si>
  <si>
    <t>B BOARD MEETINGS</t>
  </si>
  <si>
    <t>requestBody.formData.independent.percentNonExecutive</t>
  </si>
  <si>
    <t>requestBody.formData.nomineeDirectorsRepresenting.category</t>
  </si>
  <si>
    <t>Nominee Directors representing</t>
  </si>
  <si>
    <t>Tonga</t>
  </si>
  <si>
    <t>requestBody.formData.nomineeDirectorsRepresenting.BeginningYearExecutive</t>
  </si>
  <si>
    <t>Oman</t>
  </si>
  <si>
    <t>requestBody.formData.nomineeDirectorsRepresenting.BeginningYearNonExecutive</t>
  </si>
  <si>
    <t>S.No.</t>
  </si>
  <si>
    <t xml:space="preserve">Total Number of directors as on the date of meeting  </t>
  </si>
  <si>
    <t>requestBody.formData.nomineeDirectorsRepresenting.endYearExecutive</t>
  </si>
  <si>
    <t>Number of directors attended</t>
  </si>
  <si>
    <t>% of attendance</t>
  </si>
  <si>
    <t>requestBody.formData.nomineeDirectorsRepresenting.endYearNonExecutive</t>
  </si>
  <si>
    <t>Mayotte</t>
  </si>
  <si>
    <t>Mauritius</t>
  </si>
  <si>
    <t>requestBody.formData.nomineeDirectorsRepresenting.percentExecutive</t>
  </si>
  <si>
    <t>requestBody.formData.nomineeDirectorsRepresenting.percentNonExecutive</t>
  </si>
  <si>
    <t>C COMMITTEE MEETINGS</t>
  </si>
  <si>
    <t>requestBody.formData.banksAndFis.category</t>
  </si>
  <si>
    <t>Banks &amp; FIs</t>
  </si>
  <si>
    <t>requestBody.formData.banksAndFis.BeginningYearExecutive</t>
  </si>
  <si>
    <t xml:space="preserve">    Number of meetings held</t>
  </si>
  <si>
    <t>Tokelau</t>
  </si>
  <si>
    <t>requestBody.formData.banksAndFis.BeginningYearNonExecutive</t>
  </si>
  <si>
    <t>Norway</t>
  </si>
  <si>
    <t>requestBody.formData.banksAndFis.endYearExecutive</t>
  </si>
  <si>
    <t>Total Number of Members as on the date of meeting</t>
  </si>
  <si>
    <t>requestBody.formData.banksAndFis.endYearNonExecutive</t>
  </si>
  <si>
    <t>requestBody.formData.banksAndFis.percentExecutive</t>
  </si>
  <si>
    <t>Mauritania</t>
  </si>
  <si>
    <t>Martinique</t>
  </si>
  <si>
    <t>requestBody.formData.banksAndFis.percentNonExecutive</t>
  </si>
  <si>
    <t>requestBody.formData.investingInstitutions.category</t>
  </si>
  <si>
    <t>Investing institutions</t>
  </si>
  <si>
    <t>D ATTENDANCE OF DIRECTORS</t>
  </si>
  <si>
    <t>requestBody.formData.investingInstitutions.BeginningYearExecutive</t>
  </si>
  <si>
    <t>requestBody.formData.investingInstitutions.BeginningYearNonExecutive</t>
  </si>
  <si>
    <t>Name of the Director</t>
  </si>
  <si>
    <t>Board Meetings</t>
  </si>
  <si>
    <t>Committee Meetings</t>
  </si>
  <si>
    <t>Whether attended AGMheld on</t>
  </si>
  <si>
    <t>requestBody.formData.investingInstitutions.endYearExecutive</t>
  </si>
  <si>
    <t>Number of Meetings  which  director was entitled to attend</t>
  </si>
  <si>
    <t>Number of Meetings attended</t>
  </si>
  <si>
    <t>Number of Meetings which director was entitled to attend</t>
  </si>
  <si>
    <t>requestBody.formData.investingInstitutions.endYearNonExecutive</t>
  </si>
  <si>
    <t>NAVEEN GUPTA</t>
  </si>
  <si>
    <t>JAIKISHAN BADLURAM GUPTA</t>
  </si>
  <si>
    <t>Monaco</t>
  </si>
  <si>
    <t>Mongolia</t>
  </si>
  <si>
    <t>requestBody.formData.investingInstitutions.percentExecutive</t>
  </si>
  <si>
    <t>requestBody.formData.investingInstitutions.percentNonExecutive</t>
  </si>
  <si>
    <t>requestBody.formData.government.category</t>
  </si>
  <si>
    <t>Niger</t>
  </si>
  <si>
    <t>requestBody.formData.government.BeginningYearExecutive</t>
  </si>
  <si>
    <t>X REMUNERATION OF DIRECTORS AND KEY MANAGERIAL PERSONNEL</t>
  </si>
  <si>
    <t>Saint Kitts and Nevis</t>
  </si>
  <si>
    <t>requestBody.formData.government.BeginningYearNonExecutive</t>
  </si>
  <si>
    <t>Norfolk Island</t>
  </si>
  <si>
    <t>requestBody.formData.government.endYearExecutive</t>
  </si>
  <si>
    <t>A *Number of  Managing Director, Whole-time Directors and/or Manager  whose remuneration details to be entered</t>
  </si>
  <si>
    <t>requestBody.formData.government.endYearNonExecutive</t>
  </si>
  <si>
    <t xml:space="preserve">      </t>
  </si>
  <si>
    <t>requestBody.formData.government.percentExecutive</t>
  </si>
  <si>
    <t xml:space="preserve">S. No. </t>
  </si>
  <si>
    <t>Gross salary</t>
  </si>
  <si>
    <t>Commission</t>
  </si>
  <si>
    <t>Stock Option/ Sweat equity</t>
  </si>
  <si>
    <t>Total amount</t>
  </si>
  <si>
    <t>requestBody.formData.government.percentNonExecutive</t>
  </si>
  <si>
    <t>Marshall Islands</t>
  </si>
  <si>
    <t>Malta</t>
  </si>
  <si>
    <t>requestBody.formData.smallShareHolders.category</t>
  </si>
  <si>
    <t>Small share holders</t>
  </si>
  <si>
    <t>Cabo Verde</t>
  </si>
  <si>
    <t>Brunei</t>
  </si>
  <si>
    <t>Palestinian Territory, Occupied</t>
  </si>
  <si>
    <t>Saint Martin</t>
  </si>
  <si>
    <t>Saint Barthélemy</t>
  </si>
  <si>
    <t>requestBody.formData.smallShareHolders.BeginningYearExecutive</t>
  </si>
  <si>
    <t>requestBody.formData.smallShareHolders.BeginningYearNonExecutive</t>
  </si>
  <si>
    <t xml:space="preserve">B *Number of  CEO, CFO and Company secretary whose remuneration details to be entered       </t>
  </si>
  <si>
    <t>requestBody.formData.smallShareHolders.endYearExecutive</t>
  </si>
  <si>
    <t>requestBody.formData.smallShareHolders.endYearNonExecutive</t>
  </si>
  <si>
    <t>requestBody.formData.smallShareHolders.percentExecutive</t>
  </si>
  <si>
    <t>Mali</t>
  </si>
  <si>
    <t>Debenture Holders</t>
  </si>
  <si>
    <t>requestBody.formData.smallShareHolders.percentNonExecutive</t>
  </si>
  <si>
    <t>Serbia and Montenegro</t>
  </si>
  <si>
    <t>Aland Islands</t>
  </si>
  <si>
    <t>Isle of Man</t>
  </si>
  <si>
    <t>Serbia</t>
  </si>
  <si>
    <t>Saint Helena and Dependencies</t>
  </si>
  <si>
    <t>requestBody.formData.others.category</t>
  </si>
  <si>
    <t>requestBody.formData.others.BeginningYearExecutive</t>
  </si>
  <si>
    <t>C *Number of other directors whose remuneration details to be entered</t>
  </si>
  <si>
    <t>requestBody.formData.others.BeginningYearNonExecutive</t>
  </si>
  <si>
    <t>requestBody.formData.others.endYearExecutive</t>
  </si>
  <si>
    <t>requestBody.formData.others.endYearNonExecutive</t>
  </si>
  <si>
    <t>2118</t>
  </si>
  <si>
    <t>41334</t>
  </si>
  <si>
    <t>requestBody.formData.others.percentExecutive</t>
  </si>
  <si>
    <t>Jersey</t>
  </si>
  <si>
    <t>Guernsey</t>
  </si>
  <si>
    <t>Zimbabwe</t>
  </si>
  <si>
    <t>Zambia</t>
  </si>
  <si>
    <t>Yugoslavia</t>
  </si>
  <si>
    <t>requestBody.formData.others.percentNonExecutive</t>
  </si>
  <si>
    <t>requestBody.formData.equitySharesTotal.category</t>
  </si>
  <si>
    <t xml:space="preserve">XI MATTERS RELATED TO CERTIFICATION OF COMPLIANCES AND DISCLOSURES  </t>
  </si>
  <si>
    <t>requestBody.formData.equitySharesTotal.type</t>
  </si>
  <si>
    <t>requestBody.formData.equitySharesTotal.beginningOfYear</t>
  </si>
  <si>
    <t>Togo</t>
  </si>
  <si>
    <t>requestBody.formData.equitySharesTotal.increaseDuringYear</t>
  </si>
  <si>
    <t>Niue</t>
  </si>
  <si>
    <t>requestBody.formData.equitySharesTotal.publicIssue</t>
  </si>
  <si>
    <t>B If No, give reasons/observations</t>
  </si>
  <si>
    <t>requestBody.formData.equitySharesTotal.rightsIssue</t>
  </si>
  <si>
    <t>requestBody.formData.equitySharesTotal.bonusIssue</t>
  </si>
  <si>
    <t>requestBody.formData.equitySharesTotal.privatePlacement</t>
  </si>
  <si>
    <t>XII PENALTY AND PUNISHMENT – DETAILS THEREOF</t>
  </si>
  <si>
    <t>requestBody.formData.equitySharesTotal.esop</t>
  </si>
  <si>
    <t>requestBody.formData.equitySharesTotal.sweatEquitySharesAlloted</t>
  </si>
  <si>
    <t>requestBody.formData.equitySharesTotal.coversionOfPreferenceShare</t>
  </si>
  <si>
    <t>requestBody.formData.equitySharesTotal.coversionOfDebentures</t>
  </si>
  <si>
    <t>Number Of Penalties/Punishment imposed on company/directors/officers</t>
  </si>
  <si>
    <t>requestBody.formData.equitySharesTotal.gdrOrAdr</t>
  </si>
  <si>
    <t>requestBody.formData.equitySharesTotal.othersSpecify1</t>
  </si>
  <si>
    <t>Name of the company/ directors/ officers</t>
  </si>
  <si>
    <t>Name of the court/ concerned Authority</t>
  </si>
  <si>
    <t>Date of Order (DD/MM/YYYY)</t>
  </si>
  <si>
    <t>Name of the Act and section under which penalised / punished</t>
  </si>
  <si>
    <t>Details of penalty/ punishment</t>
  </si>
  <si>
    <t>Details of appeal (if any) including present status</t>
  </si>
  <si>
    <t>requestBody.formData.equitySharesTotal.decreaseDuringYear</t>
  </si>
  <si>
    <t>Moldova</t>
  </si>
  <si>
    <t>requestBody.formData.equitySharesTotal.buyBackOfShares</t>
  </si>
  <si>
    <t>requestBody.formData.equitySharesTotal.sharesForfeited</t>
  </si>
  <si>
    <t>requestBody.formData.equitySharesTotal.reductionShareCapital</t>
  </si>
  <si>
    <t>requestBody.formData.equitySharesTotal.othersSpecify2</t>
  </si>
  <si>
    <t>Number of compounding of offences</t>
  </si>
  <si>
    <t>requestBody.formData.equitySharesTotal.endOfYear</t>
  </si>
  <si>
    <t>requestBody.formData.equitySharesTotalNominalAmount.category</t>
  </si>
  <si>
    <t>Name of the Act and section under which offence committed</t>
  </si>
  <si>
    <t>Particulars of offence</t>
  </si>
  <si>
    <t>Amount of compounding  (in rupees)</t>
  </si>
  <si>
    <t>requestBody.formData.equitySharesTotalNominalAmount.type</t>
  </si>
  <si>
    <t>Micronesia, Federated States of</t>
  </si>
  <si>
    <t>requestBody.formData.equitySharesTotalNominalAmount.beginningOfYear</t>
  </si>
  <si>
    <t>requestBody.formData.equitySharesTotalNominalAmount.increaseDuringYear</t>
  </si>
  <si>
    <t>XIII Shareholder / Debenture holder details</t>
  </si>
  <si>
    <t>requestBody.formData.equitySharesTotalNominalAmount.publicIssue</t>
  </si>
  <si>
    <t>requestBody.formData.equitySharesTotalNominalAmount.rightsIssue</t>
  </si>
  <si>
    <t>Number of shareholder/ debenture holder</t>
  </si>
  <si>
    <t>requestBody.formData.equitySharesTotalNominalAmount.bonusIssue</t>
  </si>
  <si>
    <t>requestBody.formData.equitySharesTotalNominalAmount.privatePlacement</t>
  </si>
  <si>
    <t>XV COMPLIANCE OF SUB-SECTION (2) OF SECTION 92, IN CASE OF LISTED COMPANIES</t>
  </si>
  <si>
    <t>requestBody.formData.equitySharesTotalNominalAmount.esop</t>
  </si>
  <si>
    <t>requestBody.formData.equitySharesTotalNominalAmount.sweatEquitySharesAlloted</t>
  </si>
  <si>
    <t xml:space="preserve">In case of a listed company or a company having paid up share capital of Ten Crore rupees or more or turnover of Fifty Crore rupees or more, details of </t>
  </si>
  <si>
    <t>requestBody.formData.equitySharesTotalNominalAmount.coversionOfPreferenceShare</t>
  </si>
  <si>
    <t>company secretary in whole time practice certifying the annual return in Form MGT-8.</t>
  </si>
  <si>
    <t>requestBody.formData.equitySharesTotalNominalAmount.coversionOfDebentures</t>
  </si>
  <si>
    <t>requestBody.formData.equitySharesTotalNominalAmount.gdrOrAdr</t>
  </si>
  <si>
    <t>I/We certify that:</t>
  </si>
  <si>
    <t>requestBody.formData.equitySharesTotalNominalAmount.othersSpecify1</t>
  </si>
  <si>
    <t>requestBody.formData.equitySharesTotalNominalAmount.decreaseDuringYear</t>
  </si>
  <si>
    <t xml:space="preserve">(a) The return states the facts, as they stood on the date of the closure of the financial year aforesaid correctly and adequately. </t>
  </si>
  <si>
    <t>requestBody.formData.equitySharesTotalNominalAmount.buyBackOfShares</t>
  </si>
  <si>
    <t xml:space="preserve">(b) Unless otherwise expressly stated to the contrary elsewhere in this return, the Company has complied with applicable provisions of the Act during the </t>
  </si>
  <si>
    <t>requestBody.formData.equitySharesTotalNominalAmount.sharesForfeited</t>
  </si>
  <si>
    <t>financial year.</t>
  </si>
  <si>
    <t>requestBody.formData.equitySharesTotalNominalAmount.reductionShareCapital</t>
  </si>
  <si>
    <t xml:space="preserve">(c) The company has not, since the date of the closure of the last financial year with reference to which the last return was submitted or in the case of a first </t>
  </si>
  <si>
    <t>requestBody.formData.equitySharesTotalNominalAmount.othersSpecify2</t>
  </si>
  <si>
    <t xml:space="preserve">return since the date of incorporation of the company, issued any invitation to the public to subscribe for any securities of the company. </t>
  </si>
  <si>
    <t>requestBody.formData.equitySharesTotalNominalAmount.endOfYear</t>
  </si>
  <si>
    <t xml:space="preserve">(d) Where the annual return discloses the fact that the number of members, (except in case of one person company), of the company exceeds </t>
  </si>
  <si>
    <t>requestBody.formData.equitySharesTotalPaidUpAmount.category</t>
  </si>
  <si>
    <t>two hundred, the excess consists wholly of persons who under second proviso to clause (ii) of sub-section (68) of section 2 of the Act are not to be included in</t>
  </si>
  <si>
    <t>requestBody.formData.equitySharesTotalPaidUpAmount.type</t>
  </si>
  <si>
    <t>Total Paidup Amount</t>
  </si>
  <si>
    <t>reckoning the number of two hundred.</t>
  </si>
  <si>
    <t>requestBody.formData.equitySharesTotalPaidUpAmount.beginningOfYear</t>
  </si>
  <si>
    <t>requestBody.formData.equitySharesTotalPaidUpAmount.increaseDuringYear</t>
  </si>
  <si>
    <t xml:space="preserve">I/ We have examined the registers, records and books and papers of </t>
  </si>
  <si>
    <t xml:space="preserve">as required to be maintained under the </t>
  </si>
  <si>
    <t>requestBody.formData.equitySharesTotalPaidUpAmount.publicIssue</t>
  </si>
  <si>
    <t>Companies Act, 2013 (the Act) and the rules made thereunder for the financial year ended on (DD/MM/YYYY)</t>
  </si>
  <si>
    <t>requestBody.formData.equitySharesTotalPaidUpAmount.rightsIssue</t>
  </si>
  <si>
    <t>requestBody.formData.equitySharesTotalPaidUpAmount.bonusIssue</t>
  </si>
  <si>
    <t xml:space="preserve">In my/ our opinion and to the best of my information and according to the examinations carried out by me/ us and explanations furnished to me/ us by the </t>
  </si>
  <si>
    <t>requestBody.formData.equitySharesTotalPaidUpAmount.privatePlacement</t>
  </si>
  <si>
    <t>company, its officers and agents, I/ we certify that:</t>
  </si>
  <si>
    <t>requestBody.formData.equitySharesTotalPaidUpAmount.esop</t>
  </si>
  <si>
    <t>requestBody.formData.equitySharesTotalPaidUpAmount.sweatEquitySharesAlloted</t>
  </si>
  <si>
    <t>A The Annual Return states the facts as at the close of the aforesaid financial year correctly and adequately.</t>
  </si>
  <si>
    <t>requestBody.formData.equitySharesTotalPaidUpAmount.coversionOfPreferenceShare</t>
  </si>
  <si>
    <t>B During the aforesaid financial year the Company has complied with provisions of the Act &amp; Rules made there under in respect of:</t>
  </si>
  <si>
    <t>requestBody.formData.equitySharesTotalPaidUpAmount.coversionOfDebentures</t>
  </si>
  <si>
    <t xml:space="preserve">    1 its status under the Act;</t>
  </si>
  <si>
    <t>requestBody.formData.equitySharesTotalPaidUpAmount.gdrOrAdr</t>
  </si>
  <si>
    <t xml:space="preserve">    2 maintenance of registers/records &amp; making entries therein within the time
prescribed therefor;</t>
  </si>
  <si>
    <t>requestBody.formData.equitySharesTotalPaidUpAmount.othersSpecify1</t>
  </si>
  <si>
    <t xml:space="preserve">    3 filing of forms and returns as stated in the annual return, with the Registrar of Companies, Regional Director, Central Government, the Tribunal , Court or </t>
  </si>
  <si>
    <t>requestBody.formData.equitySharesTotalPaidUpAmount.decreaseDuringYear</t>
  </si>
  <si>
    <t xml:space="preserve">    other authorities within/beyond the prescribed time;</t>
  </si>
  <si>
    <t>requestBody.formData.equitySharesTotalPaidUpAmount.buyBackOfShares</t>
  </si>
  <si>
    <t xml:space="preserve">    4 calling/ convening/ holding meetings of Board of Directors or its committees, if any, and the meetings of the members of the company on due dates as </t>
  </si>
  <si>
    <t>requestBody.formData.equitySharesTotalPaidUpAmount.sharesForfeited</t>
  </si>
  <si>
    <t xml:space="preserve">    stated in the annual return in respect of which meetings, proper notices were given and the proceedings including the circular resolutions and resolutions </t>
  </si>
  <si>
    <t>requestBody.formData.equitySharesTotalPaidUpAmount.reductionShareCapital</t>
  </si>
  <si>
    <t xml:space="preserve">    passed by postal ballot, if any, have been properly recorded in the Minute Book/registers maintained for the purpose and the same have been signed;</t>
  </si>
  <si>
    <t>requestBody.formData.equitySharesTotalPaidUpAmount.othersSpecify2</t>
  </si>
  <si>
    <t xml:space="preserve">    5 closure of Register of Members / Security holders, as the case may be.</t>
  </si>
  <si>
    <t>requestBody.formData.equitySharesTotalPaidUpAmount.endOfYear</t>
  </si>
  <si>
    <t xml:space="preserve">    6 advances/loans to its directors and/or persons or firms or companies referred in section 185 of the Act;</t>
  </si>
  <si>
    <t>requestBody.formData.equitySharesTotalPremium.category</t>
  </si>
  <si>
    <t xml:space="preserve">    7 contracts/arrangements with related parties as specified in section 188 of the Act;</t>
  </si>
  <si>
    <t>requestBody.formData.equitySharesTotalPremium.type</t>
  </si>
  <si>
    <t>Total Premium</t>
  </si>
  <si>
    <t xml:space="preserve">    8 issue or allotment or transfer or transmission or buy back of securities/ redemption of preference shares or debentures/ alteration or reduction of share </t>
  </si>
  <si>
    <t>requestBody.formData.equitySharesTotalPremium.beginningOfYear</t>
  </si>
  <si>
    <t xml:space="preserve">    capital/ conversion of shares/ securities and issue of security certificates in all instances;</t>
  </si>
  <si>
    <t>requestBody.formData.equitySharesTotalPremium.increaseDuringYear</t>
  </si>
  <si>
    <t xml:space="preserve">    9 keeping in abeyance the rights to dividend, rights shares and bonus shares pending registration of transfer of shares in compliance with the provisions of </t>
  </si>
  <si>
    <t>requestBody.formData.equitySharesTotalPremium.publicIssue</t>
  </si>
  <si>
    <t xml:space="preserve">    the Act</t>
  </si>
  <si>
    <t>requestBody.formData.equitySharesTotalPremium.rightsIssue</t>
  </si>
  <si>
    <t xml:space="preserve">    10 declaration/ payment of dividend; transfer of unpaid/ unclaimed dividend/other amounts as applicable to the Investor Education and Protection Fund in </t>
  </si>
  <si>
    <t>requestBody.formData.equitySharesTotalPremium.bonusIssue</t>
  </si>
  <si>
    <t xml:space="preserve">    accordance with section 125 of the Act;</t>
  </si>
  <si>
    <t>requestBody.formData.equitySharesTotalPremium.privatePlacement</t>
  </si>
  <si>
    <t xml:space="preserve">    11 signing of audited financial statement as per the provisions of section  134 of the Act and report of directors is as per sub - sections (3), (4) and (5) thereof;</t>
  </si>
  <si>
    <t>requestBody.formData.equitySharesTotalPremium.esop</t>
  </si>
  <si>
    <t xml:space="preserve">    12 constitution/ appointment/ re-appointments/ retirement/ filling up casual vacancies/ disclosures of the Directors, Key Managerial Personnel and the </t>
  </si>
  <si>
    <t>requestBody.formData.equitySharesTotalPremium.sweatEquitySharesAlloted</t>
  </si>
  <si>
    <t xml:space="preserve">    remuneration paid to them;</t>
  </si>
  <si>
    <t>requestBody.formData.equitySharesTotalPremium.coversionOfPreferenceShare</t>
  </si>
  <si>
    <t xml:space="preserve">    13 appointment/ reappointment/ filling up casual vacancies of auditors as per the provisions of section 139 of the Act;</t>
  </si>
  <si>
    <t>requestBody.formData.equitySharesTotalPremium.coversionOfDebentures</t>
  </si>
  <si>
    <t xml:space="preserve">    14 approvals required to be taken from the Central Government, Tribunal, Regional Director, Registrar, Court or such other authorities under the various </t>
  </si>
  <si>
    <t>requestBody.formData.equitySharesTotalPremium.gdrOrAdr</t>
  </si>
  <si>
    <t xml:space="preserve">    provisions of the Act;</t>
  </si>
  <si>
    <t>requestBody.formData.equitySharesTotalPremium.othersSpecify1</t>
  </si>
  <si>
    <t xml:space="preserve">    15 acceptance/ renewal/ repayment of deposits;</t>
  </si>
  <si>
    <t>requestBody.formData.equitySharesTotalPremium.decreaseDuringYear</t>
  </si>
  <si>
    <t xml:space="preserve">    16 borrowings from its directors, members, public financial institutions, banks and others and creation/ modification/ satisfaction of charges in that </t>
  </si>
  <si>
    <t>requestBody.formData.equitySharesTotalPremium.buyBackOfShares</t>
  </si>
  <si>
    <t xml:space="preserve">    respect, wherever applicable;</t>
  </si>
  <si>
    <t>requestBody.formData.equitySharesTotalPremium.sharesForfeited</t>
  </si>
  <si>
    <t xml:space="preserve">    17 loans and investments or guarantees given or providing of securities to other bodies corporate or persons falling under the provisions of section 186 of the </t>
  </si>
  <si>
    <t>requestBody.formData.equitySharesTotalPremium.reductionShareCapital</t>
  </si>
  <si>
    <t xml:space="preserve">    Act ;</t>
  </si>
  <si>
    <t>requestBody.formData.equitySharesTotalPremium.othersSpecify2</t>
  </si>
  <si>
    <t xml:space="preserve">    18 alteration of the provisions of the Memorandum and/ or Articles of Association of the Company;</t>
  </si>
  <si>
    <t>requestBody.formData.equitySharesTotalPremium.endOfYear</t>
  </si>
  <si>
    <t>requestBody.formData.preferenceSharesTotal.category</t>
  </si>
  <si>
    <t>To be digitally signed by</t>
  </si>
  <si>
    <t>DSC BOX</t>
  </si>
  <si>
    <t>requestBody.formData.preferenceSharesTotal.type</t>
  </si>
  <si>
    <t>requestBody.formData.preferenceSharesTotal.beginningOfYear</t>
  </si>
  <si>
    <t>requestBody.formData.preferenceSharesTotal.increaseDuringYear</t>
  </si>
  <si>
    <t>requestBody.formData.preferenceSharesTotal.issueOfShares</t>
  </si>
  <si>
    <t>Date (DD/MM/YYYY)</t>
  </si>
  <si>
    <t>requestBody.formData.preferenceSharesTotal.reissueOfForfeitedShares</t>
  </si>
  <si>
    <t>requestBody.formData.preferenceSharesTotal.othersSpecify1</t>
  </si>
  <si>
    <t>Place</t>
  </si>
  <si>
    <t>requestBody.formData.preferenceSharesTotal.decreaseDuringYear</t>
  </si>
  <si>
    <t>requestBody.formData.preferenceSharesTotal.redemptionOfShares</t>
  </si>
  <si>
    <t>Whether associate or fellow:</t>
  </si>
  <si>
    <t>requestBody.formData.preferenceSharesTotal.sharesForfeited</t>
  </si>
  <si>
    <t>requestBody.formData.preferenceSharesTotal.reductionShareCapital</t>
  </si>
  <si>
    <t>Certificate of practice number</t>
  </si>
  <si>
    <t>requestBody.formData.preferenceSharesTotal.othersSpecify2</t>
  </si>
  <si>
    <t>requestBody.formData.preferenceSharesTotal.endOfYear</t>
  </si>
  <si>
    <t>XVI Declaration under Rule 9(4) of the Companies (Management and Administration) Rules, 2014</t>
  </si>
  <si>
    <t>requestBody.formData.preferenceSharesTotalNominalAmount.category</t>
  </si>
  <si>
    <t>requestBody.formData.preferenceSharesTotalNominalAmount.type</t>
  </si>
  <si>
    <t>requestBody.formData.preferenceSharesTotalNominalAmount.beginningOfYear</t>
  </si>
  <si>
    <t>requestBody.formData.preferenceSharesTotalNominalAmount.increaseDuringYear</t>
  </si>
  <si>
    <t>(a) DIN/PAN/Membership number of Designated Person</t>
  </si>
  <si>
    <t>requestBody.formData.preferenceSharesTotalNominalAmount.issueOfShares</t>
  </si>
  <si>
    <t>requestBody.formData.preferenceSharesTotalNominalAmount.reissueOfForfeitedShares</t>
  </si>
  <si>
    <t>(b) Name of the Designated Person</t>
  </si>
  <si>
    <t>requestBody.formData.preferenceSharesTotalNominalAmount.othersSpecify1</t>
  </si>
  <si>
    <t>requestBody.formData.preferenceSharesTotalNominalAmount.decreaseDuringYear</t>
  </si>
  <si>
    <t>Declaration</t>
  </si>
  <si>
    <t>requestBody.formData.preferenceSharesTotalNominalAmount.redemptionOfShares</t>
  </si>
  <si>
    <t>requestBody.formData.preferenceSharesTotalNominalAmount.sharesForfeited</t>
  </si>
  <si>
    <t>I am authorised by the Board of Directors of the Company vide resolution number*</t>
  </si>
  <si>
    <t xml:space="preserve"> dated* (DD/MM/YYYY)</t>
  </si>
  <si>
    <t>requestBody.formData.preferenceSharesTotalNominalAmount.reductionShareCapital</t>
  </si>
  <si>
    <t xml:space="preserve">to sign this form and declare that all the requirements of Companies Act, 2013 and the rules made there under in respect of the </t>
  </si>
  <si>
    <t>requestBody.formData.preferenceSharesTotalNominalAmount.othersSpecify2</t>
  </si>
  <si>
    <t>subject matter of this form  and matters incidental thereto have been complied with. I further declare that:</t>
  </si>
  <si>
    <t>requestBody.formData.preferenceSharesTotalNominalAmount.endOfYear</t>
  </si>
  <si>
    <t>requestBody.formData.preferenceSharesTotalPaidUpAmount.category</t>
  </si>
  <si>
    <t xml:space="preserve">1  Whatever is stated in this form and in the attachments thereto is true, correct and complete and no information material to the subject matter of this form </t>
  </si>
  <si>
    <t>requestBody.formData.preferenceSharesTotalPaidUpAmount.type</t>
  </si>
  <si>
    <t>has been suppressed or concealed and is as per the original records maintained by the company.</t>
  </si>
  <si>
    <t>requestBody.formData.preferenceSharesTotalPaidUpAmount.beginningOfYear</t>
  </si>
  <si>
    <t>requestBody.formData.preferenceSharesTotalPaidUpAmount.increaseDuringYear</t>
  </si>
  <si>
    <t>2  All the required attachments have been completely and legibly attached to this form.</t>
  </si>
  <si>
    <t>requestBody.formData.preferenceSharesTotalPaidUpAmount.issueOfShares</t>
  </si>
  <si>
    <t>requestBody.formData.preferenceSharesTotalPaidUpAmount.reissueOfForfeitedShares</t>
  </si>
  <si>
    <t>*To be digitally signed by</t>
  </si>
  <si>
    <t>requestBody.formData.preferenceSharesTotalPaidUpAmount.othersSpecify1</t>
  </si>
  <si>
    <t>requestBody.formData.preferenceSharesTotalPaidUpAmount.decreaseDuringYear</t>
  </si>
  <si>
    <t>*Designation</t>
  </si>
  <si>
    <t>requestBody.formData.preferenceSharesTotalPaidUpAmount.redemptionOfShares</t>
  </si>
  <si>
    <t xml:space="preserve">(Director /Liquidator/ Interim Resolution Professional (IRP)/Resolution Professional (RP))
</t>
  </si>
  <si>
    <t>requestBody.formData.preferenceSharesTotalPaidUpAmount.sharesForfeited</t>
  </si>
  <si>
    <t>requestBody.formData.preferenceSharesTotalPaidUpAmount.reductionShareCapital</t>
  </si>
  <si>
    <t xml:space="preserve">*DIN of the Director; or PAN of the Interim Resolution Professional (IRP) or </t>
  </si>
  <si>
    <t>requestBody.formData.preferenceSharesTotalPaidUpAmount.othersSpecify2</t>
  </si>
  <si>
    <t>Resolution Professional (RP) or Liquidator</t>
  </si>
  <si>
    <t>requestBody.formData.preferenceSharesTotalPaidUpAmount.endOfYear</t>
  </si>
  <si>
    <t>requestBody.formData.preferenceSharesTotalPremium.category</t>
  </si>
  <si>
    <t>requestBody.formData.preferenceSharesTotalPremium.type</t>
  </si>
  <si>
    <t>requestBody.formData.preferenceSharesTotalPremium.beginningOfYear</t>
  </si>
  <si>
    <t>requestBody.formData.preferenceSharesTotalPremium.increaseDuringYear</t>
  </si>
  <si>
    <t>requestBody.formData.preferenceSharesTotalPremium.issueOfShares</t>
  </si>
  <si>
    <t>*Whether associate or fellow:</t>
  </si>
  <si>
    <t>requestBody.formData.preferenceSharesTotalPremium.reissueOfForfeitedShares</t>
  </si>
  <si>
    <t>requestBody.formData.preferenceSharesTotalPremium.othersSpecify1</t>
  </si>
  <si>
    <t xml:space="preserve">*Membership number </t>
  </si>
  <si>
    <t>requestBody.formData.preferenceSharesTotalPremium.decreaseDuringYear</t>
  </si>
  <si>
    <t>requestBody.formData.preferenceSharesTotalPremium.redemptionOfShares</t>
  </si>
  <si>
    <t>requestBody.formData.preferenceSharesTotalPremium.sharesForfeited</t>
  </si>
  <si>
    <t>requestBody.formData.preferenceSharesTotalPremium.reductionShareCapital</t>
  </si>
  <si>
    <t>requestBody.formData.preferenceSharesTotalPremium.othersSpecify2</t>
  </si>
  <si>
    <t>requestBody.formData.preferenceSharesTotalPremium.endOfYear</t>
  </si>
  <si>
    <t>requestBody.formData.tempTransferDetails.nil</t>
  </si>
  <si>
    <t>requestBody.formData.tempTransferDetails.numOfTrasnfers</t>
  </si>
  <si>
    <t>requestBody.formData.indvFemaleSH</t>
  </si>
  <si>
    <t>requestBody.formData.indvMaleSH</t>
  </si>
  <si>
    <t>requestBody.formData.indvTransgenderSH</t>
  </si>
  <si>
    <t>requestBody.formData.othrThanIndvSH</t>
  </si>
  <si>
    <t>requestBody.formData.ttlNoOfSH</t>
  </si>
  <si>
    <t>requestBody.formData.compostionOfBoardDirectorsTotal.category</t>
  </si>
  <si>
    <t>requestBody.formData.compostionOfBoardDirectorsTotal.BeginningYearExecutive</t>
  </si>
  <si>
    <t>requestBody.formData.compostionOfBoardDirectorsTotal.BeginningYearNonExecutive</t>
  </si>
  <si>
    <t>requestBody.formData.compostionOfBoardDirectorsTotal.endYearExecutive</t>
  </si>
  <si>
    <t>requestBody.formData.compostionOfBoardDirectorsTotal.endYearNonExecutive</t>
  </si>
  <si>
    <t>requestBody.formData.compostionOfBoardDirectorsTotal.percentExecutive</t>
  </si>
  <si>
    <t>requestBody.formData.compostionOfBoardDirectorsTotal.percentNonExecutive</t>
  </si>
  <si>
    <t>requestBody.formData.totalSummaryOfIndebtedness.type</t>
  </si>
  <si>
    <t>requestBody.formData.totalSummaryOfIndebtedness.outstandingAtBeginningYear</t>
  </si>
  <si>
    <t>requestBody.formData.totalSummaryOfIndebtedness.increasingDuringYear</t>
  </si>
  <si>
    <t>requestBody.formData.totalSummaryOfIndebtedness.decreasingDuringYear</t>
  </si>
  <si>
    <t>requestBody.formData.totalSummaryOfIndebtedness.outstandingAtEndYear</t>
  </si>
  <si>
    <t>requestBody.formData.attendanceAGMDate</t>
  </si>
  <si>
    <t>requestBody.formData.renumerationOfDirectorAndKMP.nil</t>
  </si>
  <si>
    <t>requestBody.formData.renumerationOfDirectorAndKMP.numOfMDOrWholeTimeDirOrManager</t>
  </si>
  <si>
    <t>requestBody.formData.renumerationOfDirectorAndKMP.numOfCEOOrCFOOrCS</t>
  </si>
  <si>
    <t>requestBody.formData.renumerationOfDirectorAndKMP.numOfOtherDirectors</t>
  </si>
  <si>
    <t>requestBody.formData.numOfCompaniesInformationToBeGiven</t>
  </si>
  <si>
    <t>requestBody.formData.numOfchangeInDirectorAndKMPDuringYear</t>
  </si>
  <si>
    <t>requestBody.formData.addressLine1AsOnFilingDate</t>
  </si>
  <si>
    <t>Tanzania, United Republic of</t>
  </si>
  <si>
    <t>requestBody.formData.addressAreaAsOnFilingDate</t>
  </si>
  <si>
    <t>AHMEDABAD</t>
  </si>
  <si>
    <t>requestBody.formData.addressCityAsOnFilingDate</t>
  </si>
  <si>
    <t>Tajikistan</t>
  </si>
  <si>
    <t>requestBody.formData.addressDistrictAsOnFilingDate</t>
  </si>
  <si>
    <t>Gujarat</t>
  </si>
  <si>
    <t>requestBody.formData.addressStateAsOnFilingDate</t>
  </si>
  <si>
    <t>380054</t>
  </si>
  <si>
    <t>requestBody.formData.addressPincodeAsOnFilingDate</t>
  </si>
  <si>
    <t>Taiwan</t>
  </si>
  <si>
    <t>requestBody.formData.registeredAddressAsOnFinYearDateLine1</t>
  </si>
  <si>
    <t>Syria</t>
  </si>
  <si>
    <t>requestBody.formData.registeredAddressAsOnFinYearDateArea</t>
  </si>
  <si>
    <t>Switzerland</t>
  </si>
  <si>
    <t>requestBody.formData.registeredAddressAsOnFinYearDateCity</t>
  </si>
  <si>
    <t>Sweden</t>
  </si>
  <si>
    <t>requestBody.formData.registeredAddressAsOnFinYearDateState</t>
  </si>
  <si>
    <t>India</t>
  </si>
  <si>
    <t>requestBody.formData.registeredAddressAsOnFinYearDateCountry</t>
  </si>
  <si>
    <t>Swaziland</t>
  </si>
  <si>
    <t>requestBody.formData.addressPincodeAsOnFinYearDate</t>
  </si>
  <si>
    <t>Svalbard and Jan Mayen Islands</t>
  </si>
  <si>
    <t>requestBody.formData.addressAreaAsOnFinYearDate</t>
  </si>
  <si>
    <t>Suriname</t>
  </si>
  <si>
    <t>requestBody.formData.equitySharesPhysical.othersSpecifyIncreaseDuringYear</t>
  </si>
  <si>
    <t>requestBody.formData.equitySharesPhysical.othersSpecifyDecreaseDuringYear</t>
  </si>
  <si>
    <t>requestBody.formData.preferenceSharesPhysical.othersSpecifyIncreaseDuringYear</t>
  </si>
  <si>
    <t>requestBody.formData.preferenceSharesPhysical.othersSpecifyDecreaseDuringYear</t>
  </si>
  <si>
    <t>requestBody.formData.equitySharesDEMAT.othersSpecifyIncreaseDuringYear</t>
  </si>
  <si>
    <t>requestBody.formData.equitySharesDEMAT.othersSpecifyDecreaseDuringYear</t>
  </si>
  <si>
    <t>requestBody.formData.equitySharesTotal.othersSpecifyIncreaseDuringYear</t>
  </si>
  <si>
    <t>requestBody.formData.equitySharesTotal.othersSpecifyDecreaseDuringYear</t>
  </si>
  <si>
    <t>requestBody.formData.equitySharesTotalNominalAmount.othersSpecifyIncreaseDuringYear</t>
  </si>
  <si>
    <t>requestBody.formData.equitySharesTotalNominalAmount.othersSpecifyDecreaseDuringYear</t>
  </si>
  <si>
    <t>requestBody.formData.equitySharesTotalPaidUpAmount.othersSpecifyIncreaseDuringYear</t>
  </si>
  <si>
    <t>requestBody.formData.equitySharesTotalPaidUpAmount.othersSpecifyDecreaseDuringYear</t>
  </si>
  <si>
    <t>requestBody.formData.equitySharesTotalPremium.othersSpecifyIncreaseDuringYear</t>
  </si>
  <si>
    <t>requestBody.formData.equitySharesTotalPremium.othersSpecifyDecreaseDuringYear</t>
  </si>
  <si>
    <t>requestBody.formData.preferenceSharesDEMAT.othersSpecifyIncreaseDuringYear</t>
  </si>
  <si>
    <t>requestBody.formData.preferenceSharesDEMAT.othersSpecifyDecreaseDuringYear</t>
  </si>
  <si>
    <t>requestBody.formData.preferenceSharesTotal.othersSpecifyIncreaseDuringYear</t>
  </si>
  <si>
    <t>requestBody.formData.preferenceSharesTotal.othersSpecifyDecreaseDuringYear</t>
  </si>
  <si>
    <t>requestBody.formData.preferenceSharesTotalNominalAmount.othersSpecifyIncreaseDuringYear</t>
  </si>
  <si>
    <t>requestBody.formData.preferenceSharesTotalNominalAmount.othersSpecifyDecreaseDuringYear</t>
  </si>
  <si>
    <t>requestBody.formData.preferenceSharesTotalPaidUpAmount.othersSpecifyIncreaseDuringYear</t>
  </si>
  <si>
    <t>requestBody.formData.preferenceSharesTotalPaidUpAmount.othersSpecifyDecreaseDuringYear</t>
  </si>
  <si>
    <t>requestBody.formData.preferenceSharesTotalPremium.othersSpecifyIncreaseDuringYear</t>
  </si>
  <si>
    <t>requestBody.formData.preferenceSharesTotalPremium.othersSpecifyDecreaseDuringYear</t>
  </si>
  <si>
    <t>requestBody.formData.renumerationOfDirectorAndKMP.totalRenumerationTableA.totalGrossSalary</t>
  </si>
  <si>
    <t>requestBody.formData.renumerationOfDirectorAndKMP.totalRenumerationTableA.totalCommission</t>
  </si>
  <si>
    <t>requestBody.formData.renumerationOfDirectorAndKMP.totalRenumerationTableA.totalStockOption</t>
  </si>
  <si>
    <t>requestBody.formData.renumerationOfDirectorAndKMP.totalRenumerationTableA.totalOthers</t>
  </si>
  <si>
    <t>requestBody.formData.renumerationOfDirectorAndKMP.totalRenumerationTableA.totalAmount</t>
  </si>
  <si>
    <t>requestBody.formData.renumerationOfDirectorAndKMP.totalRenumerationTableB.totalGrossSalary</t>
  </si>
  <si>
    <t>requestBody.formData.renumerationOfDirectorAndKMP.totalRenumerationTableB.totalCommission</t>
  </si>
  <si>
    <t>requestBody.formData.renumerationOfDirectorAndKMP.totalRenumerationTableB.totalStockOption</t>
  </si>
  <si>
    <t>requestBody.formData.renumerationOfDirectorAndKMP.totalRenumerationTableB.totalOthers</t>
  </si>
  <si>
    <t>requestBody.formData.renumerationOfDirectorAndKMP.totalRenumerationTableB.totalAmount</t>
  </si>
  <si>
    <t>requestBody.formData.renumerationOfDirectorAndKMP.totalRenumerationTableC.totalGrossSalary</t>
  </si>
  <si>
    <t>requestBody.formData.renumerationOfDirectorAndKMP.totalRenumerationTableC.totalCommission</t>
  </si>
  <si>
    <t>requestBody.formData.renumerationOfDirectorAndKMP.totalRenumerationTableC.totalStockOption</t>
  </si>
  <si>
    <t>requestBody.formData.renumerationOfDirectorAndKMP.totalRenumerationTableC.totalOthers</t>
  </si>
  <si>
    <t>requestBody.formData.renumerationOfDirectorAndKMP.totalRenumerationTableC.totalAmount</t>
  </si>
  <si>
    <t>requestBody.formData.declarantResolutionNo</t>
  </si>
  <si>
    <t>requestBody.formData.declarantResolutiondate</t>
  </si>
  <si>
    <t>requestBody.formData.declarantDesignation</t>
  </si>
  <si>
    <t>*Designation (Director /Liquidator/ Interim Resolution Professional (IRP)/Resolution Professional (RP))</t>
  </si>
  <si>
    <t>requestBody.formData.dinpan</t>
  </si>
  <si>
    <t>requestBody.formData.toBeSignedByCategory</t>
  </si>
  <si>
    <t>requestBody.formData.whetherAssociateOrFellowDeclaration</t>
  </si>
  <si>
    <t>requestBody.formData.membershipNumber</t>
  </si>
  <si>
    <t>requestBody.formData.certificateOfPracticeNumber</t>
  </si>
  <si>
    <t>requestBody.formData.complianceSection.examinedRegisters</t>
  </si>
  <si>
    <t>requestBody.formData.complianceSection.financialYearToDate</t>
  </si>
  <si>
    <t>requestBody.formData.complianceSection.name</t>
  </si>
  <si>
    <t>requestBody.formData.complianceSection.date</t>
  </si>
  <si>
    <t>requestBody.formData.complianceSection.place</t>
  </si>
  <si>
    <t>requestBody.formData.complianceSection.certificateOfPracticeNumber</t>
  </si>
  <si>
    <t>requestBody.formData.complianceSection.toBeSignedByCategory</t>
  </si>
  <si>
    <t>Company Secretary in Practice</t>
  </si>
  <si>
    <t>requestBody.formData.complianceSection.whetherAssociateOrFellow</t>
  </si>
  <si>
    <t>requestBody.formData.dINPANMemNo</t>
  </si>
  <si>
    <t>requestBody.formData.designatedPersonName</t>
  </si>
  <si>
    <t>requestBody.formData.promotersEquityNumShares.otherReason</t>
  </si>
  <si>
    <t>requestBody.formData.promotersEquityPercentage.otherReason</t>
  </si>
  <si>
    <t>requestBody.formData.promotersPreferenceNumShares.otherReason</t>
  </si>
  <si>
    <t>requestBody.formData.promotersPreferencePercentage.otherReason</t>
  </si>
  <si>
    <t>requestBody.formData.publicEquityNumShares.otherReason</t>
  </si>
  <si>
    <t>requestBody.formData.publicEquityPercentage.otherReason</t>
  </si>
  <si>
    <t>requestBody.formData.publicPreferenceNumShares.otherReason</t>
  </si>
  <si>
    <t>requestBody.formData.publicPreferencePercentage.otherReason</t>
  </si>
  <si>
    <t>requestBody.formData.tempAddressAsOnFilingDate</t>
  </si>
  <si>
    <t>requestBody.formData.tempAddressAsOnFinYearDate</t>
  </si>
  <si>
    <t>23.02411</t>
  </si>
  <si>
    <t>72.3057</t>
  </si>
  <si>
    <t>U67190MH1999PTC118368</t>
  </si>
  <si>
    <t>MUFG Intime India Private Limited</t>
  </si>
  <si>
    <t>C‐101, 247 Park, L.B.S. Marg,Vikhroli (West), Mumbai</t>
  </si>
  <si>
    <t>The Annual General Meeting will be held on before 30.11.2025</t>
  </si>
  <si>
    <t>100</t>
  </si>
  <si>
    <t>Equity Share Capital of Rs.10/- each</t>
  </si>
  <si>
    <t>10000000</t>
  </si>
  <si>
    <t>4468120</t>
  </si>
  <si>
    <t>44681200</t>
  </si>
  <si>
    <t>140110</t>
  </si>
  <si>
    <t>4328010</t>
  </si>
  <si>
    <t>INE783C01019</t>
  </si>
  <si>
    <t>-315657000</t>
  </si>
  <si>
    <t>1449001</t>
  </si>
  <si>
    <t>1297350</t>
  </si>
  <si>
    <t>1605907</t>
  </si>
  <si>
    <t>41856</t>
  </si>
  <si>
    <t>73757</t>
  </si>
  <si>
    <t>249</t>
  </si>
  <si>
    <t>2120</t>
  </si>
  <si>
    <t>17.81</t>
  </si>
  <si>
    <t>0.93</t>
  </si>
  <si>
    <t>Annual General Meeting</t>
  </si>
  <si>
    <t>30/09/2024</t>
  </si>
  <si>
    <t>2139</t>
  </si>
  <si>
    <t>55.80</t>
  </si>
  <si>
    <t>04/04/2024</t>
  </si>
  <si>
    <t>13/04/2024</t>
  </si>
  <si>
    <t>27/06/2024</t>
  </si>
  <si>
    <t>07/09/2024</t>
  </si>
  <si>
    <t>07/10/2024</t>
  </si>
  <si>
    <t>21/12/2024</t>
  </si>
  <si>
    <t>01/01/2025</t>
  </si>
  <si>
    <t>19/02/2025</t>
  </si>
  <si>
    <t>20/03/2025</t>
  </si>
  <si>
    <t>Stakeholders Relationship Committee</t>
  </si>
  <si>
    <t>Naveen Gupta</t>
  </si>
  <si>
    <t>600000</t>
  </si>
  <si>
    <t>Arpit Gupta</t>
  </si>
  <si>
    <t>240000</t>
  </si>
  <si>
    <t>06/10/2025</t>
  </si>
  <si>
    <t>9939</t>
  </si>
  <si>
    <t>2662</t>
  </si>
  <si>
    <t>108</t>
  </si>
  <si>
    <t>2030</t>
  </si>
  <si>
    <t>2138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</si>
</sst>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0"/>
      <color theme="1"/>
      <name val="Arial"/>
      <family val="2"/>
    </font>
    <font>
      <sz val="11"/>
      <color theme="1"/>
      <name val="Calibri"/>
      <family val="2"/>
      <scheme val="minor"/>
    </font>
    <font>
      <b/>
      <sz val="12"/>
      <color rgb="FF000000"/>
      <name val="Aptos Display"/>
      <family val="2"/>
    </font>
    <font>
      <sz val="11"/>
      <color theme="1"/>
      <name val="Calibri"/>
      <family val="2"/>
      <scheme val="minor"/>
    </font>
    <font>
      <sz val="12"/>
      <color rgb="FF000000"/>
      <name val="Aptos Display"/>
      <family val="2"/>
    </font>
    <font>
      <sz val="12"/>
      <color theme="1"/>
      <name val="Calibri"/>
      <family val="2"/>
      <scheme val="minor"/>
    </font>
    <font>
      <sz val="11"/>
      <color theme="1"/>
      <name val="Calibri"/>
      <family val="2"/>
    </font>
    <font>
      <b/>
      <sz val="11"/>
      <color theme="1"/>
      <name val="Calibri"/>
      <family val="2"/>
    </font>
    <font>
      <sz val="11"/>
      <color rgb="FF000000"/>
      <name val="Calibri"/>
      <family val="2"/>
    </font>
    <font>
      <sz val="10"/>
      <color theme="1"/>
      <name val="Calibri"/>
      <family val="2"/>
    </font>
    <font>
      <sz val="11"/>
      <color rgb="FFFFFF00"/>
      <name val="Calibri"/>
      <family val="2"/>
    </font>
    <font>
      <i/>
      <sz val="11"/>
      <color theme="1"/>
      <name val="Calibri"/>
      <family val="2"/>
    </font>
    <font>
      <b/>
      <sz val="11"/>
      <color rgb="FF000000"/>
      <name val="Calibri"/>
      <family val="2"/>
    </font>
    <font>
      <b/>
      <sz val="10"/>
      <color theme="1"/>
      <name val="Calibri"/>
      <family val="2"/>
    </font>
    <font>
      <sz val="10"/>
      <color rgb="FF000000"/>
      <name val="Calibri"/>
      <family val="2"/>
    </font>
    <font>
      <sz val="10"/>
      <color rgb="FF000000"/>
      <name val="Aptos"/>
      <family val="2"/>
    </font>
    <font>
      <b/>
      <sz val="18"/>
      <color theme="1"/>
      <name val="Calibri"/>
      <family val="2"/>
    </font>
    <font>
      <b/>
      <sz val="12"/>
      <color theme="1"/>
      <name val="Calibri"/>
      <family val="2"/>
    </font>
    <font>
      <b/>
      <sz val="12"/>
      <color theme="1"/>
      <name val="Calibri"/>
      <family val="2"/>
      <scheme val="minor"/>
    </font>
    <font>
      <sz val="11"/>
      <name val="Calibri"/>
      <family val="2"/>
      <scheme val="minor"/>
    </font>
    <font>
      <b/>
      <sz val="11"/>
      <color theme="1"/>
      <name val="Calibri"/>
      <family val="2"/>
      <scheme val="minor"/>
    </font>
    <font>
      <b/>
      <sz val="11"/>
      <color theme="0"/>
      <name val="Calibri"/>
      <family val="2"/>
      <scheme val="minor"/>
    </font>
    <font>
      <b/>
      <u/>
      <sz val="12"/>
      <color rgb="FF000000"/>
      <name val="Aptos Display"/>
      <family val="2"/>
    </font>
    <font>
      <b/>
      <u/>
      <sz val="14"/>
      <color rgb="FF000000"/>
      <name val="Aptos Display"/>
      <family val="2"/>
    </font>
    <font>
      <b/>
      <sz val="12"/>
      <color rgb="FF000000"/>
      <name val="Calibri"/>
      <family val="2"/>
    </font>
    <font>
      <b/>
      <sz val="12"/>
      <color rgb="FF000000"/>
      <name val="Times New Roman"/>
      <family val="1"/>
    </font>
    <font>
      <sz val="12"/>
      <color rgb="FF000000"/>
      <name val="Times New Roman"/>
      <family val="1"/>
    </font>
    <font>
      <sz val="10"/>
      <color theme="1"/>
      <name val="Arial"/>
      <family val="2"/>
    </font>
  </fonts>
  <fills count="14">
    <fill>
      <patternFill patternType="none"/>
    </fill>
    <fill>
      <patternFill patternType="gray125"/>
    </fill>
    <fill>
      <patternFill patternType="solid">
        <fgColor rgb="FFC1E5F5"/>
        <bgColor indexed="64"/>
      </patternFill>
    </fill>
    <fill>
      <patternFill patternType="solid">
        <fgColor rgb="FFFBE3D6"/>
        <bgColor indexed="64"/>
      </patternFill>
    </fill>
    <fill>
      <patternFill patternType="solid">
        <fgColor rgb="FFC2F1C8"/>
        <bgColor indexed="64"/>
      </patternFill>
    </fill>
    <fill>
      <patternFill patternType="solid">
        <fgColor rgb="FF156082"/>
        <bgColor indexed="64"/>
      </patternFill>
    </fill>
    <fill>
      <patternFill patternType="solid">
        <fgColor rgb="FFC1E5F5"/>
        <bgColor indexed="64"/>
      </patternFill>
    </fill>
    <fill>
      <patternFill patternType="solid">
        <fgColor rgb="FFFFC000"/>
        <bgColor indexed="64"/>
      </patternFill>
    </fill>
    <fill>
      <patternFill patternType="solid">
        <fgColor rgb="FFFFFF00"/>
        <bgColor indexed="64"/>
      </patternFill>
    </fill>
    <fill>
      <patternFill patternType="solid">
        <fgColor rgb="FFDCEAF7"/>
        <bgColor indexed="64"/>
      </patternFill>
    </fill>
    <fill>
      <patternFill patternType="solid">
        <fgColor rgb="FFD1D1D1"/>
        <bgColor indexed="64"/>
      </patternFill>
    </fill>
    <fill>
      <patternFill patternType="solid">
        <fgColor rgb="FFE0FFFF"/>
        <bgColor indexed="64"/>
      </patternFill>
    </fill>
    <fill>
      <patternFill patternType="solid">
        <fgColor rgb="FFD0D0D0"/>
        <bgColor indexed="64"/>
      </patternFill>
    </fill>
    <fill>
      <patternFill patternType="solid">
        <fgColor rgb="FFD3D3D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46B1E1"/>
      </left>
      <right/>
      <top/>
      <bottom/>
      <diagonal/>
    </border>
    <border>
      <left/>
      <right style="thin">
        <color rgb="FF46B1E1"/>
      </right>
      <top/>
      <bottom/>
      <diagonal/>
    </border>
    <border>
      <left style="thin">
        <color rgb="FF46B1E1"/>
      </left>
      <right/>
      <top style="thin">
        <color rgb="FF46B1E1"/>
      </top>
      <bottom style="thin">
        <color rgb="FF46B1E1"/>
      </bottom>
      <diagonal/>
    </border>
    <border>
      <left/>
      <right/>
      <top style="thin">
        <color rgb="FF46B1E1"/>
      </top>
      <bottom style="thin">
        <color rgb="FF46B1E1"/>
      </bottom>
      <diagonal/>
    </border>
    <border>
      <left/>
      <right style="thin">
        <color rgb="FF46B1E1"/>
      </right>
      <top style="thin">
        <color rgb="FF46B1E1"/>
      </top>
      <bottom style="thin">
        <color rgb="FF46B1E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rgb="FF000000"/>
      </top>
      <bottom/>
      <diagonal/>
    </border>
    <border>
      <left style="thin">
        <color auto="1"/>
      </left>
      <right/>
      <top style="thin">
        <color auto="1"/>
      </top>
      <bottom style="thin">
        <color rgb="FF000000"/>
      </bottom>
      <diagonal/>
    </border>
    <border>
      <left style="thin">
        <color rgb="FF000000"/>
      </left>
      <right/>
      <top style="thin">
        <color rgb="FF000000"/>
      </top>
      <bottom/>
      <diagonal/>
    </border>
    <border>
      <left style="thin">
        <color rgb="FF000000"/>
      </left>
      <right/>
      <top style="thin">
        <color auto="1"/>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s>
  <cellStyleXfs count="2">
    <xf numFmtId="0" fontId="0" fillId="0" borderId="0"/>
    <xf numFmtId="43" fontId="27" fillId="0" borderId="0" applyFont="0" applyFill="0" applyBorder="0" applyAlignment="0" applyProtection="0"/>
  </cellStyleXfs>
  <cellXfs count="275">
    <xf numFmtId="0" fontId="0" fillId="0" borderId="0" xfId="0"/>
    <xf numFmtId="49" fontId="2" fillId="4" borderId="6" xfId="0" applyNumberFormat="1" applyFont="1" applyFill="1" applyBorder="1" applyAlignment="1">
      <alignment horizontal="right" vertical="top" wrapText="1"/>
    </xf>
    <xf numFmtId="0" fontId="3" fillId="0" borderId="0" xfId="0" applyFont="1"/>
    <xf numFmtId="49" fontId="5" fillId="2" borderId="1" xfId="0" applyNumberFormat="1" applyFont="1" applyFill="1" applyBorder="1" applyAlignment="1">
      <alignment horizontal="left" vertical="top"/>
    </xf>
    <xf numFmtId="49" fontId="23" fillId="0" borderId="1" xfId="0" applyNumberFormat="1" applyFont="1" applyBorder="1" applyAlignment="1">
      <alignment vertical="center"/>
    </xf>
    <xf numFmtId="49" fontId="2" fillId="4" borderId="1" xfId="0" applyNumberFormat="1" applyFont="1" applyFill="1" applyBorder="1" applyAlignment="1">
      <alignment horizontal="right" vertical="top" wrapText="1"/>
    </xf>
    <xf numFmtId="49" fontId="4" fillId="4" borderId="1" xfId="0" applyNumberFormat="1" applyFont="1" applyFill="1" applyBorder="1" applyAlignment="1">
      <alignment vertical="top" wrapText="1"/>
    </xf>
    <xf numFmtId="49" fontId="4" fillId="4" borderId="1" xfId="0" quotePrefix="1" applyNumberFormat="1" applyFont="1" applyFill="1" applyBorder="1" applyAlignment="1">
      <alignment vertical="top" wrapText="1"/>
    </xf>
    <xf numFmtId="49" fontId="2" fillId="2" borderId="6" xfId="0" applyNumberFormat="1" applyFont="1" applyFill="1" applyBorder="1" applyAlignment="1">
      <alignment horizontal="right" vertical="top" wrapText="1"/>
    </xf>
    <xf numFmtId="49" fontId="4" fillId="2" borderId="1" xfId="0" applyNumberFormat="1" applyFont="1" applyFill="1" applyBorder="1" applyAlignment="1">
      <alignment vertical="top" wrapText="1"/>
    </xf>
    <xf numFmtId="49" fontId="2" fillId="2" borderId="9" xfId="0" applyNumberFormat="1" applyFont="1" applyFill="1" applyBorder="1" applyAlignment="1">
      <alignment horizontal="right" vertical="top" wrapText="1"/>
    </xf>
    <xf numFmtId="49" fontId="5" fillId="0" borderId="1" xfId="0" applyNumberFormat="1" applyFont="1" applyBorder="1" applyAlignment="1">
      <alignment horizontal="left" vertical="top"/>
    </xf>
    <xf numFmtId="49" fontId="3" fillId="0" borderId="1" xfId="0" applyNumberFormat="1" applyFont="1" applyBorder="1" applyAlignment="1">
      <alignment horizontal="left" vertical="top"/>
    </xf>
    <xf numFmtId="49" fontId="3" fillId="0" borderId="1" xfId="0" applyNumberFormat="1" applyFont="1" applyBorder="1"/>
    <xf numFmtId="49" fontId="3" fillId="0" borderId="1" xfId="0" applyNumberFormat="1" applyFont="1" applyBorder="1" applyAlignment="1">
      <alignment wrapText="1"/>
    </xf>
    <xf numFmtId="0" fontId="21" fillId="5" borderId="10" xfId="0" applyFont="1" applyFill="1" applyBorder="1"/>
    <xf numFmtId="0" fontId="21" fillId="5" borderId="0" xfId="0" applyFont="1" applyFill="1"/>
    <xf numFmtId="0" fontId="21" fillId="5" borderId="11" xfId="0" applyFont="1" applyFill="1" applyBorder="1"/>
    <xf numFmtId="0" fontId="20" fillId="0" borderId="0" xfId="0" applyFont="1"/>
    <xf numFmtId="0" fontId="3" fillId="6" borderId="12" xfId="0" applyFont="1" applyFill="1" applyBorder="1"/>
    <xf numFmtId="0" fontId="3" fillId="6" borderId="13" xfId="0" applyFont="1" applyFill="1" applyBorder="1"/>
    <xf numFmtId="0" fontId="3" fillId="6" borderId="14" xfId="0" applyFont="1" applyFill="1" applyBorder="1"/>
    <xf numFmtId="0" fontId="14" fillId="0" borderId="0" xfId="0" applyFont="1" applyAlignment="1">
      <alignment vertical="center"/>
    </xf>
    <xf numFmtId="49" fontId="3" fillId="0" borderId="0" xfId="0" applyNumberFormat="1" applyFont="1"/>
    <xf numFmtId="0" fontId="8"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horizontal="left" vertical="center"/>
    </xf>
    <xf numFmtId="49" fontId="6" fillId="0" borderId="0" xfId="0" applyNumberFormat="1" applyFont="1"/>
    <xf numFmtId="49" fontId="6" fillId="7" borderId="0" xfId="0" applyNumberFormat="1" applyFont="1" applyFill="1"/>
    <xf numFmtId="49" fontId="6" fillId="0" borderId="0" xfId="0" applyNumberFormat="1" applyFont="1" applyAlignment="1">
      <alignment horizontal="center"/>
    </xf>
    <xf numFmtId="49" fontId="6" fillId="8" borderId="0" xfId="0" applyNumberFormat="1" applyFont="1" applyFill="1"/>
    <xf numFmtId="0" fontId="18" fillId="0" borderId="0" xfId="0" applyFont="1" applyProtection="1">
      <protection hidden="1"/>
    </xf>
    <xf numFmtId="0" fontId="20" fillId="0" borderId="0" xfId="0" applyFont="1" applyProtection="1">
      <protection hidden="1"/>
    </xf>
    <xf numFmtId="0" fontId="3" fillId="0" borderId="0" xfId="0" applyFont="1" applyProtection="1">
      <protection hidden="1"/>
    </xf>
    <xf numFmtId="0" fontId="19" fillId="8" borderId="0" xfId="0" applyFont="1" applyFill="1" applyProtection="1">
      <protection hidden="1"/>
    </xf>
    <xf numFmtId="0" fontId="18" fillId="0" borderId="0" xfId="0" applyFont="1" applyAlignment="1" applyProtection="1">
      <alignment horizontal="left"/>
      <protection hidden="1"/>
    </xf>
    <xf numFmtId="0" fontId="3" fillId="8" borderId="0" xfId="0" applyFont="1" applyFill="1" applyProtection="1">
      <protection hidden="1"/>
    </xf>
    <xf numFmtId="0" fontId="17" fillId="0" borderId="0" xfId="0" applyFont="1" applyProtection="1">
      <protection hidden="1"/>
    </xf>
    <xf numFmtId="0" fontId="7" fillId="0" borderId="0" xfId="0" applyFont="1" applyProtection="1">
      <protection hidden="1"/>
    </xf>
    <xf numFmtId="0" fontId="7" fillId="0" borderId="0" xfId="0" applyFont="1"/>
    <xf numFmtId="0" fontId="16" fillId="0" borderId="0" xfId="0" applyFont="1" applyAlignment="1" applyProtection="1">
      <alignmen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49" fontId="6" fillId="0" borderId="0" xfId="0" applyNumberFormat="1" applyFont="1" applyProtection="1">
      <protection hidden="1"/>
    </xf>
    <xf numFmtId="0" fontId="15" fillId="0" borderId="0" xfId="0" applyFont="1" applyAlignment="1">
      <alignment horizontal="left" vertical="center"/>
    </xf>
    <xf numFmtId="0" fontId="13" fillId="0" borderId="0" xfId="0" applyFont="1" applyAlignment="1" applyProtection="1">
      <alignment vertical="center"/>
      <protection hidden="1"/>
    </xf>
    <xf numFmtId="0" fontId="6" fillId="0" borderId="0" xfId="0" applyFont="1" applyAlignment="1">
      <alignment wrapText="1"/>
    </xf>
    <xf numFmtId="0" fontId="9" fillId="0" borderId="0" xfId="0" applyFont="1" applyAlignment="1" applyProtection="1">
      <alignment vertical="center"/>
      <protection hidden="1"/>
    </xf>
    <xf numFmtId="0" fontId="6" fillId="0" borderId="0" xfId="0" applyFont="1"/>
    <xf numFmtId="0" fontId="3" fillId="0" borderId="0" xfId="0" applyFont="1" applyAlignment="1" applyProtection="1">
      <alignment vertical="center" wrapText="1"/>
      <protection hidden="1"/>
    </xf>
    <xf numFmtId="0" fontId="14" fillId="0" borderId="0" xfId="0" applyFont="1" applyProtection="1">
      <protection hidden="1"/>
    </xf>
    <xf numFmtId="0" fontId="6" fillId="0" borderId="0" xfId="0" applyFont="1" applyProtection="1">
      <protection locked="0"/>
    </xf>
    <xf numFmtId="0" fontId="8" fillId="0" borderId="0" xfId="0" applyFont="1"/>
    <xf numFmtId="0" fontId="7" fillId="0" borderId="0" xfId="0" applyFont="1" applyAlignment="1" applyProtection="1">
      <alignment vertical="center"/>
      <protection hidden="1"/>
    </xf>
    <xf numFmtId="0" fontId="6" fillId="0" borderId="0" xfId="0" applyFont="1" applyAlignment="1" applyProtection="1">
      <alignment horizontal="right"/>
      <protection hidden="1"/>
    </xf>
    <xf numFmtId="0" fontId="9" fillId="0" borderId="0" xfId="0" applyFont="1" applyProtection="1">
      <protection hidden="1"/>
    </xf>
    <xf numFmtId="0" fontId="6" fillId="0" borderId="0" xfId="0" applyFont="1" applyAlignment="1" applyProtection="1">
      <alignment horizontal="left" vertical="top"/>
      <protection hidden="1"/>
    </xf>
    <xf numFmtId="0" fontId="6" fillId="0" borderId="0" xfId="0" applyFont="1" applyAlignment="1" applyProtection="1">
      <alignment vertical="top"/>
      <protection hidden="1"/>
    </xf>
    <xf numFmtId="0" fontId="7" fillId="0" borderId="0" xfId="0" applyFont="1" applyAlignment="1" applyProtection="1">
      <alignment vertical="center" wrapText="1"/>
      <protection hidden="1"/>
    </xf>
    <xf numFmtId="0" fontId="6" fillId="0" borderId="0" xfId="0" applyFont="1" applyAlignment="1" applyProtection="1">
      <alignment horizontal="center"/>
      <protection hidden="1"/>
    </xf>
    <xf numFmtId="0" fontId="6" fillId="8" borderId="0" xfId="0" applyFont="1" applyFill="1" applyProtection="1">
      <protection hidden="1"/>
    </xf>
    <xf numFmtId="0" fontId="6" fillId="8" borderId="0" xfId="0" applyFont="1" applyFill="1" applyAlignment="1" applyProtection="1">
      <alignment horizontal="left"/>
      <protection hidden="1"/>
    </xf>
    <xf numFmtId="0" fontId="13" fillId="0" borderId="0" xfId="0" applyFont="1" applyProtection="1">
      <protection hidden="1"/>
    </xf>
    <xf numFmtId="0" fontId="6" fillId="0" borderId="0" xfId="1" applyNumberFormat="1" applyFont="1" applyAlignment="1" applyProtection="1">
      <alignment horizontal="right"/>
      <protection hidden="1"/>
    </xf>
    <xf numFmtId="49" fontId="6" fillId="0" borderId="0" xfId="0" applyNumberFormat="1" applyFont="1" applyAlignment="1" applyProtection="1">
      <alignment horizontal="right"/>
      <protection hidden="1"/>
    </xf>
    <xf numFmtId="0" fontId="9" fillId="0" borderId="0" xfId="0" applyFont="1" applyAlignment="1" applyProtection="1">
      <alignment horizontal="left" vertical="center"/>
      <protection hidden="1"/>
    </xf>
    <xf numFmtId="0" fontId="7" fillId="0" borderId="0" xfId="0" applyFont="1" applyAlignment="1" applyProtection="1">
      <alignment horizontal="center"/>
      <protection hidden="1"/>
    </xf>
    <xf numFmtId="0" fontId="6" fillId="0" borderId="0" xfId="1" applyNumberFormat="1" applyFont="1" applyProtection="1">
      <protection hidden="1"/>
    </xf>
    <xf numFmtId="0" fontId="6" fillId="0" borderId="0" xfId="0" applyFont="1" applyAlignment="1" applyProtection="1">
      <alignment vertical="center"/>
      <protection hidden="1"/>
    </xf>
    <xf numFmtId="0" fontId="12" fillId="0" borderId="0" xfId="0" applyFont="1" applyAlignment="1">
      <alignment vertical="center"/>
    </xf>
    <xf numFmtId="0" fontId="11" fillId="0" borderId="0" xfId="0" applyFont="1" applyProtection="1">
      <protection hidden="1"/>
    </xf>
    <xf numFmtId="0" fontId="10" fillId="8" borderId="0" xfId="0" applyFont="1" applyFill="1" applyProtection="1">
      <protection hidden="1"/>
    </xf>
    <xf numFmtId="0" fontId="9" fillId="0" borderId="23" xfId="0" applyFont="1" applyBorder="1" applyAlignment="1" applyProtection="1">
      <alignment vertical="center"/>
      <protection hidden="1"/>
    </xf>
    <xf numFmtId="0" fontId="9" fillId="0" borderId="23" xfId="0" applyFont="1" applyBorder="1" applyProtection="1">
      <protection hidden="1"/>
    </xf>
    <xf numFmtId="0" fontId="6" fillId="11" borderId="0" xfId="0" applyFont="1" applyFill="1" applyProtection="1">
      <protection locked="0"/>
    </xf>
    <xf numFmtId="0" fontId="6" fillId="0" borderId="23" xfId="0" applyFont="1" applyBorder="1"/>
    <xf numFmtId="0" fontId="8" fillId="0" borderId="23" xfId="0" applyFont="1" applyBorder="1"/>
    <xf numFmtId="0" fontId="6" fillId="11" borderId="0" xfId="0" applyFont="1" applyFill="1" applyProtection="1">
      <protection locked="0" hidden="1"/>
    </xf>
    <xf numFmtId="0" fontId="6" fillId="13" borderId="0" xfId="0" applyFont="1" applyFill="1" applyProtection="1">
      <protection hidden="1"/>
    </xf>
    <xf numFmtId="0" fontId="6" fillId="0" borderId="23" xfId="0" applyFont="1" applyBorder="1" applyProtection="1">
      <protection hidden="1"/>
    </xf>
    <xf numFmtId="49" fontId="22" fillId="3" borderId="2" xfId="0" applyNumberFormat="1" applyFont="1" applyFill="1" applyBorder="1" applyAlignment="1">
      <alignment horizontal="center" vertical="center" wrapText="1"/>
    </xf>
    <xf numFmtId="49" fontId="22" fillId="3" borderId="3" xfId="0" applyNumberFormat="1" applyFont="1" applyFill="1" applyBorder="1" applyAlignment="1">
      <alignment horizontal="center" vertical="center" wrapText="1"/>
    </xf>
    <xf numFmtId="49" fontId="22" fillId="3" borderId="7" xfId="0" applyNumberFormat="1" applyFont="1" applyFill="1" applyBorder="1" applyAlignment="1">
      <alignment horizontal="center" vertical="center" wrapText="1"/>
    </xf>
    <xf numFmtId="49" fontId="22" fillId="3" borderId="8" xfId="0" applyNumberFormat="1" applyFont="1" applyFill="1" applyBorder="1" applyAlignment="1">
      <alignment horizontal="center" vertical="center" wrapText="1"/>
    </xf>
    <xf numFmtId="49" fontId="2" fillId="4" borderId="4" xfId="0" applyNumberFormat="1" applyFont="1" applyFill="1" applyBorder="1" applyAlignment="1">
      <alignment horizontal="right" vertical="top" wrapText="1"/>
    </xf>
    <xf numFmtId="49" fontId="2" fillId="4" borderId="5" xfId="0" applyNumberFormat="1" applyFont="1" applyFill="1" applyBorder="1" applyAlignment="1">
      <alignment horizontal="right" vertical="top" wrapText="1"/>
    </xf>
    <xf numFmtId="49" fontId="2" fillId="4" borderId="6" xfId="0" applyNumberFormat="1" applyFont="1" applyFill="1" applyBorder="1" applyAlignment="1">
      <alignment horizontal="right" vertical="top" wrapText="1"/>
    </xf>
    <xf numFmtId="49" fontId="6" fillId="11" borderId="21" xfId="0" applyNumberFormat="1" applyFont="1" applyFill="1" applyBorder="1" applyAlignment="1" applyProtection="1">
      <alignment horizontal="right" vertical="top"/>
      <protection locked="0"/>
    </xf>
    <xf numFmtId="49" fontId="6" fillId="11" borderId="20" xfId="0" applyNumberFormat="1" applyFont="1" applyFill="1" applyBorder="1" applyAlignment="1" applyProtection="1">
      <alignment horizontal="right" vertical="top"/>
      <protection locked="0"/>
    </xf>
    <xf numFmtId="49" fontId="6" fillId="11" borderId="22" xfId="0" applyNumberFormat="1" applyFont="1" applyFill="1" applyBorder="1" applyAlignment="1" applyProtection="1">
      <alignment horizontal="right" vertical="top"/>
      <protection locked="0"/>
    </xf>
    <xf numFmtId="49" fontId="6" fillId="11" borderId="21" xfId="0" applyNumberFormat="1" applyFont="1" applyFill="1" applyBorder="1" applyAlignment="1" applyProtection="1">
      <alignment horizontal="left" vertical="top"/>
      <protection locked="0"/>
    </xf>
    <xf numFmtId="49" fontId="6" fillId="11" borderId="20" xfId="0" applyNumberFormat="1" applyFont="1" applyFill="1" applyBorder="1" applyAlignment="1" applyProtection="1">
      <alignment horizontal="left" vertical="top"/>
      <protection locked="0"/>
    </xf>
    <xf numFmtId="49" fontId="6" fillId="11" borderId="22" xfId="0" applyNumberFormat="1" applyFont="1" applyFill="1" applyBorder="1" applyAlignment="1" applyProtection="1">
      <alignment horizontal="left" vertical="top"/>
      <protection locked="0"/>
    </xf>
    <xf numFmtId="49" fontId="6" fillId="12" borderId="1" xfId="0" applyNumberFormat="1" applyFont="1" applyFill="1" applyBorder="1" applyAlignment="1" applyProtection="1">
      <alignment horizontal="left"/>
      <protection hidden="1"/>
    </xf>
    <xf numFmtId="49" fontId="1" fillId="11" borderId="21" xfId="0" applyNumberFormat="1" applyFont="1" applyFill="1" applyBorder="1" applyAlignment="1" applyProtection="1">
      <alignment horizontal="left"/>
      <protection locked="0"/>
    </xf>
    <xf numFmtId="49" fontId="3" fillId="11" borderId="20" xfId="0" applyNumberFormat="1" applyFont="1" applyFill="1" applyBorder="1" applyAlignment="1" applyProtection="1">
      <alignment horizontal="left"/>
      <protection locked="0"/>
    </xf>
    <xf numFmtId="49" fontId="3" fillId="11" borderId="22" xfId="0" applyNumberFormat="1" applyFont="1" applyFill="1" applyBorder="1" applyAlignment="1" applyProtection="1">
      <alignment horizontal="left"/>
      <protection locked="0"/>
    </xf>
    <xf numFmtId="49" fontId="6" fillId="12" borderId="7" xfId="0" applyNumberFormat="1" applyFont="1" applyFill="1" applyBorder="1" applyAlignment="1" applyProtection="1">
      <alignment horizontal="left"/>
      <protection hidden="1"/>
    </xf>
    <xf numFmtId="49" fontId="6" fillId="12" borderId="15" xfId="0" applyNumberFormat="1" applyFont="1" applyFill="1" applyBorder="1" applyAlignment="1" applyProtection="1">
      <alignment horizontal="left"/>
      <protection hidden="1"/>
    </xf>
    <xf numFmtId="49" fontId="6" fillId="12" borderId="8" xfId="0" applyNumberFormat="1" applyFont="1" applyFill="1" applyBorder="1" applyAlignment="1" applyProtection="1">
      <alignment horizontal="left"/>
      <protection hidden="1"/>
    </xf>
    <xf numFmtId="49" fontId="6" fillId="11" borderId="25" xfId="0" applyNumberFormat="1" applyFont="1" applyFill="1" applyBorder="1" applyAlignment="1" applyProtection="1">
      <alignment horizontal="right" vertical="top"/>
      <protection locked="0"/>
    </xf>
    <xf numFmtId="49" fontId="6" fillId="11" borderId="24" xfId="0" applyNumberFormat="1" applyFont="1" applyFill="1" applyBorder="1" applyAlignment="1" applyProtection="1">
      <alignment horizontal="right" vertical="top"/>
      <protection locked="0"/>
    </xf>
    <xf numFmtId="0" fontId="7" fillId="9" borderId="19" xfId="0" applyFont="1" applyFill="1" applyBorder="1" applyAlignment="1" applyProtection="1">
      <alignment horizontal="center" vertical="center"/>
      <protection hidden="1"/>
    </xf>
    <xf numFmtId="0" fontId="6" fillId="13" borderId="21" xfId="0" applyFont="1" applyFill="1" applyBorder="1" applyAlignment="1" applyProtection="1">
      <alignment horizontal="left" vertical="top"/>
      <protection hidden="1"/>
    </xf>
    <xf numFmtId="0" fontId="6" fillId="13" borderId="34" xfId="0" applyFont="1" applyFill="1" applyBorder="1" applyAlignment="1" applyProtection="1">
      <alignment horizontal="left" vertical="top"/>
      <protection hidden="1"/>
    </xf>
    <xf numFmtId="0" fontId="7" fillId="9" borderId="1" xfId="0" applyFont="1" applyFill="1" applyBorder="1" applyAlignment="1" applyProtection="1">
      <alignment horizontal="center" vertical="center" wrapText="1"/>
      <protection hidden="1"/>
    </xf>
    <xf numFmtId="0" fontId="6" fillId="13" borderId="21" xfId="0" applyFont="1" applyFill="1" applyBorder="1" applyAlignment="1" applyProtection="1">
      <alignment horizontal="right" vertical="top"/>
      <protection hidden="1"/>
    </xf>
    <xf numFmtId="0" fontId="6" fillId="13" borderId="22" xfId="0" applyFont="1" applyFill="1" applyBorder="1" applyAlignment="1" applyProtection="1">
      <alignment horizontal="right" vertical="top"/>
      <protection hidden="1"/>
    </xf>
    <xf numFmtId="0" fontId="7" fillId="9" borderId="19" xfId="0" applyFont="1" applyFill="1" applyBorder="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0" xfId="0" applyFont="1" applyAlignment="1" applyProtection="1">
      <alignment horizontal="left"/>
      <protection hidden="1"/>
    </xf>
    <xf numFmtId="0" fontId="7" fillId="9" borderId="19" xfId="0" applyFont="1" applyFill="1" applyBorder="1" applyAlignment="1" applyProtection="1">
      <alignment horizontal="center"/>
      <protection hidden="1"/>
    </xf>
    <xf numFmtId="0" fontId="7" fillId="9" borderId="2" xfId="0" applyFont="1" applyFill="1" applyBorder="1" applyAlignment="1" applyProtection="1">
      <alignment horizontal="center" vertical="center"/>
      <protection hidden="1"/>
    </xf>
    <xf numFmtId="0" fontId="7" fillId="9" borderId="16" xfId="0" applyFont="1" applyFill="1" applyBorder="1" applyAlignment="1" applyProtection="1">
      <alignment horizontal="center" vertical="center"/>
      <protection hidden="1"/>
    </xf>
    <xf numFmtId="0" fontId="7" fillId="9" borderId="3" xfId="0" applyFont="1" applyFill="1" applyBorder="1" applyAlignment="1" applyProtection="1">
      <alignment horizontal="center" vertical="center"/>
      <protection hidden="1"/>
    </xf>
    <xf numFmtId="0" fontId="7" fillId="9" borderId="9" xfId="0" applyFont="1" applyFill="1" applyBorder="1" applyAlignment="1" applyProtection="1">
      <alignment horizontal="center" vertical="center"/>
      <protection hidden="1"/>
    </xf>
    <xf numFmtId="0" fontId="7" fillId="9" borderId="17" xfId="0" applyFont="1" applyFill="1" applyBorder="1" applyAlignment="1" applyProtection="1">
      <alignment horizontal="center" vertical="center"/>
      <protection hidden="1"/>
    </xf>
    <xf numFmtId="0" fontId="7" fillId="9" borderId="18" xfId="0" applyFont="1" applyFill="1" applyBorder="1" applyAlignment="1" applyProtection="1">
      <alignment horizontal="center" vertical="center"/>
      <protection hidden="1"/>
    </xf>
    <xf numFmtId="49" fontId="6" fillId="13" borderId="21" xfId="0" applyNumberFormat="1" applyFont="1" applyFill="1" applyBorder="1" applyAlignment="1">
      <alignment horizontal="left" vertical="top"/>
    </xf>
    <xf numFmtId="49" fontId="6" fillId="13" borderId="20" xfId="0" applyNumberFormat="1" applyFont="1" applyFill="1" applyBorder="1" applyAlignment="1">
      <alignment horizontal="left" vertical="top"/>
    </xf>
    <xf numFmtId="49" fontId="6" fillId="13" borderId="22" xfId="0" applyNumberFormat="1" applyFont="1" applyFill="1" applyBorder="1" applyAlignment="1">
      <alignment horizontal="left" vertical="top"/>
    </xf>
    <xf numFmtId="49" fontId="6" fillId="13" borderId="25" xfId="0" applyNumberFormat="1" applyFont="1" applyFill="1" applyBorder="1" applyAlignment="1">
      <alignment horizontal="left" vertical="top"/>
    </xf>
    <xf numFmtId="49" fontId="6" fillId="13" borderId="24" xfId="0" applyNumberFormat="1" applyFont="1" applyFill="1" applyBorder="1" applyAlignment="1">
      <alignment horizontal="left" vertical="top"/>
    </xf>
    <xf numFmtId="49" fontId="6" fillId="11" borderId="25" xfId="0" applyNumberFormat="1" applyFont="1" applyFill="1" applyBorder="1" applyAlignment="1" applyProtection="1">
      <alignment horizontal="left" vertical="top"/>
      <protection locked="0"/>
    </xf>
    <xf numFmtId="49" fontId="6" fillId="11" borderId="24" xfId="0" applyNumberFormat="1" applyFont="1" applyFill="1" applyBorder="1" applyAlignment="1" applyProtection="1">
      <alignment horizontal="left" vertical="top"/>
      <protection locked="0"/>
    </xf>
    <xf numFmtId="49" fontId="6" fillId="11" borderId="21" xfId="0" applyNumberFormat="1" applyFont="1" applyFill="1" applyBorder="1" applyAlignment="1">
      <alignment horizontal="left" vertical="top"/>
    </xf>
    <xf numFmtId="49" fontId="6" fillId="11" borderId="20" xfId="0" applyNumberFormat="1" applyFont="1" applyFill="1" applyBorder="1" applyAlignment="1">
      <alignment horizontal="left" vertical="top"/>
    </xf>
    <xf numFmtId="49" fontId="6" fillId="11" borderId="22" xfId="0" applyNumberFormat="1" applyFont="1" applyFill="1" applyBorder="1" applyAlignment="1">
      <alignment horizontal="left" vertical="top"/>
    </xf>
    <xf numFmtId="49" fontId="6" fillId="13" borderId="25" xfId="0" applyNumberFormat="1" applyFont="1" applyFill="1" applyBorder="1" applyAlignment="1" applyProtection="1">
      <alignment horizontal="left" vertical="top"/>
      <protection hidden="1"/>
    </xf>
    <xf numFmtId="49" fontId="6" fillId="13" borderId="24" xfId="0" applyNumberFormat="1" applyFont="1" applyFill="1" applyBorder="1" applyAlignment="1" applyProtection="1">
      <alignment horizontal="left" vertical="top"/>
      <protection hidden="1"/>
    </xf>
    <xf numFmtId="49" fontId="6" fillId="13" borderId="22" xfId="0" applyNumberFormat="1" applyFont="1" applyFill="1" applyBorder="1" applyAlignment="1" applyProtection="1">
      <alignment horizontal="left" vertical="top"/>
      <protection hidden="1"/>
    </xf>
    <xf numFmtId="49" fontId="6" fillId="13" borderId="21" xfId="0" applyNumberFormat="1" applyFont="1" applyFill="1" applyBorder="1" applyAlignment="1" applyProtection="1">
      <alignment horizontal="right" vertical="top"/>
      <protection hidden="1"/>
    </xf>
    <xf numFmtId="49" fontId="6" fillId="13" borderId="20" xfId="0" applyNumberFormat="1" applyFont="1" applyFill="1" applyBorder="1" applyAlignment="1" applyProtection="1">
      <alignment horizontal="right" vertical="top"/>
      <protection hidden="1"/>
    </xf>
    <xf numFmtId="49" fontId="6" fillId="13" borderId="22" xfId="0" applyNumberFormat="1" applyFont="1" applyFill="1" applyBorder="1" applyAlignment="1" applyProtection="1">
      <alignment horizontal="right" vertical="top"/>
      <protection hidden="1"/>
    </xf>
    <xf numFmtId="0" fontId="7" fillId="9" borderId="19" xfId="0" applyFont="1" applyFill="1" applyBorder="1" applyAlignment="1" applyProtection="1">
      <alignment horizontal="center" vertical="top"/>
      <protection hidden="1"/>
    </xf>
    <xf numFmtId="49" fontId="6" fillId="13" borderId="21" xfId="0" applyNumberFormat="1" applyFont="1" applyFill="1" applyBorder="1" applyAlignment="1">
      <alignment horizontal="left" vertical="top" wrapText="1"/>
    </xf>
    <xf numFmtId="49" fontId="6" fillId="13" borderId="20" xfId="0" applyNumberFormat="1" applyFont="1" applyFill="1" applyBorder="1" applyAlignment="1">
      <alignment horizontal="left" vertical="top" wrapText="1"/>
    </xf>
    <xf numFmtId="49" fontId="6" fillId="13" borderId="22" xfId="0" applyNumberFormat="1" applyFont="1" applyFill="1" applyBorder="1" applyAlignment="1">
      <alignment horizontal="left" vertical="top" wrapText="1"/>
    </xf>
    <xf numFmtId="49" fontId="6" fillId="13" borderId="21" xfId="0" applyNumberFormat="1" applyFont="1" applyFill="1" applyBorder="1" applyAlignment="1">
      <alignment horizontal="right" vertical="top"/>
    </xf>
    <xf numFmtId="49" fontId="6" fillId="13" borderId="20" xfId="0" applyNumberFormat="1" applyFont="1" applyFill="1" applyBorder="1" applyAlignment="1">
      <alignment horizontal="right" vertical="top"/>
    </xf>
    <xf numFmtId="49" fontId="6" fillId="13" borderId="22" xfId="0" applyNumberFormat="1" applyFont="1" applyFill="1" applyBorder="1" applyAlignment="1">
      <alignment horizontal="right" vertical="top"/>
    </xf>
    <xf numFmtId="0" fontId="6" fillId="0" borderId="1" xfId="0" applyFont="1" applyBorder="1" applyAlignment="1" applyProtection="1">
      <alignment horizontal="center"/>
      <protection hidden="1"/>
    </xf>
    <xf numFmtId="0" fontId="6" fillId="9" borderId="1" xfId="0" applyFont="1" applyFill="1" applyBorder="1" applyAlignment="1" applyProtection="1">
      <alignment horizontal="center"/>
      <protection hidden="1"/>
    </xf>
    <xf numFmtId="0" fontId="6" fillId="9" borderId="1" xfId="0" applyFont="1" applyFill="1" applyBorder="1" applyAlignment="1" applyProtection="1">
      <alignment horizontal="left"/>
      <protection hidden="1"/>
    </xf>
    <xf numFmtId="0" fontId="6" fillId="11" borderId="21" xfId="0" applyFont="1" applyFill="1" applyBorder="1" applyAlignment="1" applyProtection="1">
      <alignment horizontal="left" vertical="top"/>
      <protection locked="0"/>
    </xf>
    <xf numFmtId="0" fontId="6" fillId="11" borderId="20" xfId="0" applyFont="1" applyFill="1" applyBorder="1" applyAlignment="1" applyProtection="1">
      <alignment horizontal="left" vertical="top"/>
      <protection locked="0"/>
    </xf>
    <xf numFmtId="0" fontId="6" fillId="11" borderId="22" xfId="0" applyFont="1" applyFill="1" applyBorder="1" applyAlignment="1" applyProtection="1">
      <alignment horizontal="left" vertical="top"/>
      <protection locked="0"/>
    </xf>
    <xf numFmtId="49" fontId="6" fillId="9" borderId="19" xfId="0" applyNumberFormat="1" applyFont="1" applyFill="1" applyBorder="1" applyAlignment="1" applyProtection="1">
      <alignment horizontal="center"/>
      <protection hidden="1"/>
    </xf>
    <xf numFmtId="49" fontId="6" fillId="10" borderId="19" xfId="0" applyNumberFormat="1" applyFont="1" applyFill="1" applyBorder="1" applyAlignment="1" applyProtection="1">
      <alignment horizontal="right" vertical="top"/>
      <protection hidden="1"/>
    </xf>
    <xf numFmtId="0" fontId="6" fillId="10" borderId="19" xfId="0" applyFont="1" applyFill="1" applyBorder="1" applyAlignment="1" applyProtection="1">
      <alignment horizontal="right" vertical="top"/>
      <protection hidden="1"/>
    </xf>
    <xf numFmtId="0" fontId="6" fillId="0" borderId="1" xfId="0" applyFont="1" applyBorder="1" applyAlignment="1" applyProtection="1">
      <alignment horizontal="left"/>
      <protection hidden="1"/>
    </xf>
    <xf numFmtId="0" fontId="7" fillId="9" borderId="1" xfId="0" applyFont="1" applyFill="1" applyBorder="1" applyAlignment="1" applyProtection="1">
      <alignment horizontal="center" vertical="center"/>
      <protection hidden="1"/>
    </xf>
    <xf numFmtId="0" fontId="6" fillId="10" borderId="19" xfId="0" applyFont="1" applyFill="1" applyBorder="1" applyAlignment="1" applyProtection="1">
      <alignment horizontal="right"/>
      <protection hidden="1"/>
    </xf>
    <xf numFmtId="49" fontId="6" fillId="10" borderId="19" xfId="0" applyNumberFormat="1" applyFont="1" applyFill="1" applyBorder="1" applyAlignment="1" applyProtection="1">
      <alignment horizontal="right"/>
      <protection hidden="1"/>
    </xf>
    <xf numFmtId="0" fontId="7" fillId="9" borderId="1" xfId="0" applyFont="1" applyFill="1" applyBorder="1" applyAlignment="1" applyProtection="1">
      <alignment horizontal="center"/>
      <protection hidden="1"/>
    </xf>
    <xf numFmtId="49" fontId="6" fillId="11" borderId="21" xfId="0" applyNumberFormat="1" applyFont="1" applyFill="1" applyBorder="1" applyAlignment="1">
      <alignment horizontal="right" vertical="top"/>
    </xf>
    <xf numFmtId="49" fontId="6" fillId="11" borderId="20" xfId="0" applyNumberFormat="1" applyFont="1" applyFill="1" applyBorder="1" applyAlignment="1">
      <alignment horizontal="right" vertical="top"/>
    </xf>
    <xf numFmtId="49" fontId="6" fillId="11" borderId="22" xfId="0" applyNumberFormat="1" applyFont="1" applyFill="1" applyBorder="1" applyAlignment="1">
      <alignment horizontal="right" vertical="top"/>
    </xf>
    <xf numFmtId="0" fontId="6" fillId="13" borderId="20" xfId="0" applyFont="1" applyFill="1" applyBorder="1" applyAlignment="1" applyProtection="1">
      <alignment horizontal="right" vertical="top"/>
      <protection hidden="1"/>
    </xf>
    <xf numFmtId="0" fontId="7" fillId="9" borderId="19" xfId="0" applyFont="1" applyFill="1" applyBorder="1" applyAlignment="1" applyProtection="1">
      <alignment horizontal="center" vertical="top" wrapText="1"/>
      <protection hidden="1"/>
    </xf>
    <xf numFmtId="49" fontId="6" fillId="13" borderId="25" xfId="0" applyNumberFormat="1" applyFont="1" applyFill="1" applyBorder="1" applyAlignment="1" applyProtection="1">
      <alignment horizontal="right" vertical="top"/>
      <protection hidden="1"/>
    </xf>
    <xf numFmtId="49" fontId="6" fillId="13" borderId="24" xfId="0" applyNumberFormat="1" applyFont="1" applyFill="1" applyBorder="1" applyAlignment="1" applyProtection="1">
      <alignment horizontal="right" vertical="top"/>
      <protection hidden="1"/>
    </xf>
    <xf numFmtId="0" fontId="6" fillId="13" borderId="25" xfId="0" applyFont="1" applyFill="1" applyBorder="1" applyAlignment="1" applyProtection="1">
      <alignment horizontal="right" vertical="top"/>
      <protection hidden="1"/>
    </xf>
    <xf numFmtId="0" fontId="6" fillId="13" borderId="24" xfId="0" applyFont="1" applyFill="1" applyBorder="1" applyAlignment="1" applyProtection="1">
      <alignment horizontal="right" vertical="top"/>
      <protection hidden="1"/>
    </xf>
    <xf numFmtId="0" fontId="7" fillId="9" borderId="7" xfId="0" applyFont="1" applyFill="1" applyBorder="1" applyAlignment="1" applyProtection="1">
      <alignment horizontal="center" vertical="center"/>
      <protection hidden="1"/>
    </xf>
    <xf numFmtId="0" fontId="7" fillId="9" borderId="15" xfId="0" applyFont="1" applyFill="1" applyBorder="1" applyAlignment="1" applyProtection="1">
      <alignment horizontal="center" vertical="center"/>
      <protection hidden="1"/>
    </xf>
    <xf numFmtId="0" fontId="6" fillId="9" borderId="7" xfId="0" applyFont="1" applyFill="1" applyBorder="1" applyAlignment="1" applyProtection="1">
      <alignment horizontal="center"/>
      <protection hidden="1"/>
    </xf>
    <xf numFmtId="0" fontId="6" fillId="9" borderId="15" xfId="0" applyFont="1" applyFill="1" applyBorder="1" applyAlignment="1" applyProtection="1">
      <alignment horizontal="center"/>
      <protection hidden="1"/>
    </xf>
    <xf numFmtId="0" fontId="6" fillId="9" borderId="8" xfId="0" applyFont="1" applyFill="1" applyBorder="1" applyAlignment="1" applyProtection="1">
      <alignment horizontal="center"/>
      <protection hidden="1"/>
    </xf>
    <xf numFmtId="0" fontId="7" fillId="9" borderId="19" xfId="0" applyFont="1" applyFill="1" applyBorder="1" applyAlignment="1" applyProtection="1">
      <alignment horizontal="center" wrapText="1"/>
      <protection hidden="1"/>
    </xf>
    <xf numFmtId="0" fontId="7" fillId="9" borderId="1" xfId="0" applyFont="1" applyFill="1" applyBorder="1" applyAlignment="1" applyProtection="1">
      <alignment horizontal="left"/>
      <protection hidden="1"/>
    </xf>
    <xf numFmtId="0" fontId="7" fillId="9" borderId="35" xfId="0" applyFont="1" applyFill="1" applyBorder="1" applyAlignment="1" applyProtection="1">
      <alignment horizontal="center" vertical="center"/>
      <protection hidden="1"/>
    </xf>
    <xf numFmtId="0" fontId="7" fillId="9" borderId="23" xfId="0" applyFont="1" applyFill="1" applyBorder="1" applyAlignment="1" applyProtection="1">
      <alignment horizontal="center" vertical="center"/>
      <protection hidden="1"/>
    </xf>
    <xf numFmtId="0" fontId="7" fillId="9" borderId="36" xfId="0" applyFont="1" applyFill="1" applyBorder="1" applyAlignment="1" applyProtection="1">
      <alignment horizontal="center" vertical="center"/>
      <protection hidden="1"/>
    </xf>
    <xf numFmtId="49" fontId="6" fillId="11" borderId="28" xfId="0" applyNumberFormat="1" applyFont="1" applyFill="1" applyBorder="1" applyAlignment="1" applyProtection="1">
      <alignment horizontal="right" vertical="top"/>
      <protection locked="0"/>
    </xf>
    <xf numFmtId="49" fontId="6" fillId="11" borderId="26" xfId="0" applyNumberFormat="1" applyFont="1" applyFill="1" applyBorder="1" applyAlignment="1" applyProtection="1">
      <alignment horizontal="right" vertical="top"/>
      <protection locked="0"/>
    </xf>
    <xf numFmtId="49" fontId="6" fillId="11" borderId="30" xfId="0" applyNumberFormat="1" applyFont="1" applyFill="1" applyBorder="1" applyAlignment="1" applyProtection="1">
      <alignment horizontal="right" vertical="top"/>
      <protection locked="0"/>
    </xf>
    <xf numFmtId="49" fontId="6" fillId="11" borderId="29" xfId="0" applyNumberFormat="1" applyFont="1" applyFill="1" applyBorder="1" applyAlignment="1" applyProtection="1">
      <alignment horizontal="right" vertical="top"/>
      <protection locked="0"/>
    </xf>
    <xf numFmtId="49" fontId="6" fillId="11" borderId="27" xfId="0" applyNumberFormat="1" applyFont="1" applyFill="1" applyBorder="1" applyAlignment="1" applyProtection="1">
      <alignment horizontal="right" vertical="top"/>
      <protection locked="0"/>
    </xf>
    <xf numFmtId="49" fontId="6" fillId="11" borderId="31" xfId="0" applyNumberFormat="1" applyFont="1" applyFill="1" applyBorder="1" applyAlignment="1" applyProtection="1">
      <alignment horizontal="right" vertical="top"/>
      <protection locked="0"/>
    </xf>
    <xf numFmtId="0" fontId="6" fillId="13" borderId="28" xfId="0" applyFont="1" applyFill="1" applyBorder="1" applyAlignment="1" applyProtection="1">
      <alignment horizontal="right" vertical="top"/>
      <protection hidden="1"/>
    </xf>
    <xf numFmtId="0" fontId="6" fillId="13" borderId="30" xfId="0" applyFont="1" applyFill="1" applyBorder="1" applyAlignment="1" applyProtection="1">
      <alignment horizontal="right" vertical="top"/>
      <protection hidden="1"/>
    </xf>
    <xf numFmtId="0" fontId="6" fillId="13" borderId="29" xfId="0" applyFont="1" applyFill="1" applyBorder="1" applyAlignment="1" applyProtection="1">
      <alignment horizontal="right" vertical="top"/>
      <protection hidden="1"/>
    </xf>
    <xf numFmtId="0" fontId="6" fillId="13" borderId="31" xfId="0" applyFont="1" applyFill="1" applyBorder="1" applyAlignment="1" applyProtection="1">
      <alignment horizontal="right" vertical="top"/>
      <protection hidden="1"/>
    </xf>
    <xf numFmtId="49" fontId="6" fillId="10" borderId="19" xfId="0" applyNumberFormat="1" applyFont="1" applyFill="1" applyBorder="1" applyAlignment="1" applyProtection="1">
      <alignment horizontal="center"/>
      <protection hidden="1"/>
    </xf>
    <xf numFmtId="0" fontId="6" fillId="9" borderId="19" xfId="0" applyFont="1" applyFill="1" applyBorder="1" applyAlignment="1" applyProtection="1">
      <alignment horizontal="left"/>
      <protection hidden="1"/>
    </xf>
    <xf numFmtId="49" fontId="6" fillId="11" borderId="34" xfId="0" applyNumberFormat="1" applyFont="1" applyFill="1" applyBorder="1" applyAlignment="1" applyProtection="1">
      <alignment horizontal="left" vertical="top"/>
      <protection locked="0"/>
    </xf>
    <xf numFmtId="0" fontId="6" fillId="9" borderId="19" xfId="0" applyFont="1" applyFill="1" applyBorder="1" applyAlignment="1" applyProtection="1">
      <alignment horizontal="left" vertical="top"/>
      <protection hidden="1"/>
    </xf>
    <xf numFmtId="0" fontId="6" fillId="9" borderId="1" xfId="0" applyFont="1" applyFill="1" applyBorder="1" applyAlignment="1" applyProtection="1">
      <alignment horizontal="left" vertical="top" wrapText="1"/>
      <protection hidden="1"/>
    </xf>
    <xf numFmtId="49" fontId="6" fillId="11" borderId="25"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6" fillId="11" borderId="22" xfId="0" applyNumberFormat="1" applyFont="1" applyFill="1" applyBorder="1" applyAlignment="1">
      <alignment horizontal="left" vertical="top" wrapText="1"/>
    </xf>
    <xf numFmtId="0" fontId="6" fillId="9" borderId="1" xfId="0" applyFont="1" applyFill="1" applyBorder="1" applyAlignment="1" applyProtection="1">
      <alignment horizontal="left" vertical="top"/>
      <protection hidden="1"/>
    </xf>
    <xf numFmtId="49" fontId="6" fillId="11" borderId="25" xfId="0" applyNumberFormat="1" applyFont="1" applyFill="1" applyBorder="1" applyAlignment="1" applyProtection="1">
      <alignment horizontal="left" vertical="top" wrapText="1"/>
      <protection locked="0"/>
    </xf>
    <xf numFmtId="49" fontId="6" fillId="11" borderId="24" xfId="0" applyNumberFormat="1" applyFont="1" applyFill="1" applyBorder="1" applyAlignment="1" applyProtection="1">
      <alignment horizontal="left" vertical="top" wrapText="1"/>
      <protection locked="0"/>
    </xf>
    <xf numFmtId="49" fontId="6" fillId="11" borderId="22" xfId="0" applyNumberFormat="1" applyFont="1" applyFill="1" applyBorder="1" applyAlignment="1" applyProtection="1">
      <alignment horizontal="left" vertical="top" wrapText="1"/>
      <protection locked="0"/>
    </xf>
    <xf numFmtId="49" fontId="6" fillId="11" borderId="25" xfId="0" applyNumberFormat="1" applyFont="1" applyFill="1" applyBorder="1" applyAlignment="1" applyProtection="1">
      <alignment horizontal="right" vertical="top"/>
      <protection hidden="1"/>
    </xf>
    <xf numFmtId="49" fontId="6" fillId="11" borderId="22" xfId="0" applyNumberFormat="1" applyFont="1" applyFill="1" applyBorder="1" applyAlignment="1" applyProtection="1">
      <alignment horizontal="right" vertical="top"/>
      <protection hidden="1"/>
    </xf>
    <xf numFmtId="49" fontId="6" fillId="11" borderId="21" xfId="0" applyNumberFormat="1" applyFont="1" applyFill="1" applyBorder="1" applyAlignment="1" applyProtection="1">
      <alignment horizontal="right" vertical="top"/>
      <protection locked="0" hidden="1"/>
    </xf>
    <xf numFmtId="49" fontId="6" fillId="11" borderId="20" xfId="0" applyNumberFormat="1" applyFont="1" applyFill="1" applyBorder="1" applyAlignment="1" applyProtection="1">
      <alignment horizontal="right" vertical="top"/>
      <protection locked="0" hidden="1"/>
    </xf>
    <xf numFmtId="49" fontId="6" fillId="11" borderId="22" xfId="0" applyNumberFormat="1" applyFont="1" applyFill="1" applyBorder="1" applyAlignment="1" applyProtection="1">
      <alignment horizontal="right" vertical="top"/>
      <protection locked="0" hidden="1"/>
    </xf>
    <xf numFmtId="49" fontId="6" fillId="13" borderId="21" xfId="0" applyNumberFormat="1" applyFont="1" applyFill="1" applyBorder="1" applyAlignment="1" applyProtection="1">
      <alignment horizontal="left" vertical="top" wrapText="1"/>
      <protection hidden="1"/>
    </xf>
    <xf numFmtId="49" fontId="6" fillId="13" borderId="20" xfId="0" applyNumberFormat="1" applyFont="1" applyFill="1" applyBorder="1" applyAlignment="1" applyProtection="1">
      <alignment horizontal="left" vertical="top" wrapText="1"/>
      <protection hidden="1"/>
    </xf>
    <xf numFmtId="49" fontId="6" fillId="13" borderId="22" xfId="0" applyNumberFormat="1" applyFont="1" applyFill="1" applyBorder="1" applyAlignment="1" applyProtection="1">
      <alignment horizontal="left" vertical="top" wrapText="1"/>
      <protection hidden="1"/>
    </xf>
    <xf numFmtId="0" fontId="7" fillId="9" borderId="19" xfId="0" applyFont="1" applyFill="1" applyBorder="1" applyAlignment="1" applyProtection="1">
      <alignment vertical="center"/>
      <protection hidden="1"/>
    </xf>
    <xf numFmtId="49" fontId="6" fillId="11" borderId="21" xfId="0" applyNumberFormat="1" applyFont="1" applyFill="1" applyBorder="1" applyAlignment="1" applyProtection="1">
      <alignment horizontal="left" vertical="top" wrapText="1"/>
      <protection locked="0"/>
    </xf>
    <xf numFmtId="49" fontId="6" fillId="11" borderId="20" xfId="0" applyNumberFormat="1" applyFont="1" applyFill="1" applyBorder="1" applyAlignment="1" applyProtection="1">
      <alignment horizontal="left" vertical="top" wrapText="1"/>
      <protection locked="0"/>
    </xf>
    <xf numFmtId="49" fontId="6" fillId="11" borderId="21" xfId="0" applyNumberFormat="1" applyFont="1" applyFill="1" applyBorder="1" applyAlignment="1">
      <alignment horizontal="left" vertical="top" wrapText="1"/>
    </xf>
    <xf numFmtId="49" fontId="6" fillId="11" borderId="20" xfId="0" applyNumberFormat="1" applyFont="1" applyFill="1" applyBorder="1" applyAlignment="1">
      <alignment horizontal="left" vertical="top" wrapText="1"/>
    </xf>
    <xf numFmtId="0" fontId="7" fillId="9" borderId="27" xfId="0" applyFont="1" applyFill="1" applyBorder="1" applyAlignment="1" applyProtection="1">
      <alignment horizontal="center" vertical="center"/>
      <protection hidden="1"/>
    </xf>
    <xf numFmtId="0" fontId="7" fillId="9" borderId="33" xfId="0" applyFont="1" applyFill="1" applyBorder="1" applyAlignment="1" applyProtection="1">
      <alignment horizontal="center" vertical="center"/>
      <protection hidden="1"/>
    </xf>
    <xf numFmtId="49" fontId="6" fillId="11" borderId="21" xfId="0" applyNumberFormat="1" applyFont="1" applyFill="1" applyBorder="1" applyAlignment="1" applyProtection="1">
      <alignment vertical="top"/>
      <protection locked="0"/>
    </xf>
    <xf numFmtId="49" fontId="6" fillId="11" borderId="20" xfId="0" applyNumberFormat="1" applyFont="1" applyFill="1" applyBorder="1" applyAlignment="1" applyProtection="1">
      <alignment vertical="top"/>
      <protection locked="0"/>
    </xf>
    <xf numFmtId="49" fontId="6" fillId="11" borderId="22" xfId="0" applyNumberFormat="1" applyFont="1" applyFill="1" applyBorder="1" applyAlignment="1" applyProtection="1">
      <alignment vertical="top"/>
      <protection locked="0"/>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6" fillId="0" borderId="0" xfId="0" applyFont="1" applyAlignment="1" applyProtection="1">
      <alignment horizontal="left" vertical="top" wrapText="1"/>
      <protection hidden="1"/>
    </xf>
    <xf numFmtId="0" fontId="7" fillId="9" borderId="19" xfId="0" applyFont="1" applyFill="1" applyBorder="1" applyProtection="1">
      <protection hidden="1"/>
    </xf>
    <xf numFmtId="0" fontId="7" fillId="9" borderId="1" xfId="0" applyFont="1" applyFill="1" applyBorder="1" applyProtection="1">
      <protection hidden="1"/>
    </xf>
    <xf numFmtId="0" fontId="6" fillId="9" borderId="1" xfId="0" applyFont="1" applyFill="1" applyBorder="1" applyAlignment="1" applyProtection="1">
      <alignment vertical="top"/>
      <protection hidden="1"/>
    </xf>
    <xf numFmtId="0" fontId="6" fillId="9" borderId="1" xfId="0" applyFont="1" applyFill="1" applyBorder="1" applyProtection="1">
      <protection hidden="1"/>
    </xf>
    <xf numFmtId="0" fontId="7" fillId="9" borderId="19" xfId="0" applyFont="1" applyFill="1" applyBorder="1" applyAlignment="1" applyProtection="1">
      <alignment horizontal="left" vertical="center"/>
      <protection hidden="1"/>
    </xf>
    <xf numFmtId="0" fontId="7" fillId="9" borderId="19" xfId="0" applyFont="1" applyFill="1" applyBorder="1" applyAlignment="1" applyProtection="1">
      <alignment vertical="center" wrapText="1"/>
      <protection hidden="1"/>
    </xf>
    <xf numFmtId="0" fontId="6" fillId="0" borderId="0" xfId="0" applyFont="1" applyAlignment="1" applyProtection="1">
      <alignment horizontal="center"/>
      <protection hidden="1"/>
    </xf>
    <xf numFmtId="49" fontId="6" fillId="0" borderId="1" xfId="0" applyNumberFormat="1" applyFont="1" applyBorder="1" applyAlignment="1" applyProtection="1">
      <alignment horizontal="right"/>
      <protection hidden="1"/>
    </xf>
    <xf numFmtId="0" fontId="6" fillId="11" borderId="21" xfId="0" applyFont="1" applyFill="1" applyBorder="1" applyAlignment="1" applyProtection="1">
      <alignment horizontal="right" vertical="top"/>
      <protection locked="0"/>
    </xf>
    <xf numFmtId="0" fontId="6" fillId="11" borderId="20" xfId="0" applyFont="1" applyFill="1" applyBorder="1" applyAlignment="1" applyProtection="1">
      <alignment horizontal="right" vertical="top"/>
      <protection locked="0"/>
    </xf>
    <xf numFmtId="0" fontId="6" fillId="11" borderId="22" xfId="0" applyFont="1" applyFill="1" applyBorder="1" applyAlignment="1" applyProtection="1">
      <alignment horizontal="right" vertical="top"/>
      <protection locked="0"/>
    </xf>
    <xf numFmtId="49" fontId="6" fillId="13" borderId="21" xfId="0" applyNumberFormat="1" applyFont="1" applyFill="1" applyBorder="1" applyAlignment="1" applyProtection="1">
      <alignment horizontal="left" vertical="top"/>
      <protection hidden="1"/>
    </xf>
    <xf numFmtId="49" fontId="6" fillId="13" borderId="20" xfId="0" applyNumberFormat="1" applyFont="1" applyFill="1" applyBorder="1" applyAlignment="1" applyProtection="1">
      <alignment horizontal="left" vertical="top"/>
      <protection hidden="1"/>
    </xf>
    <xf numFmtId="49" fontId="6" fillId="13" borderId="21" xfId="0" applyNumberFormat="1" applyFont="1" applyFill="1" applyBorder="1" applyAlignment="1" applyProtection="1">
      <alignment horizontal="right"/>
      <protection hidden="1"/>
    </xf>
    <xf numFmtId="49" fontId="6" fillId="13" borderId="20" xfId="0" applyNumberFormat="1" applyFont="1" applyFill="1" applyBorder="1" applyAlignment="1" applyProtection="1">
      <alignment horizontal="right"/>
      <protection hidden="1"/>
    </xf>
    <xf numFmtId="49" fontId="6" fillId="13" borderId="22" xfId="0" applyNumberFormat="1" applyFont="1" applyFill="1" applyBorder="1" applyAlignment="1" applyProtection="1">
      <alignment horizontal="right"/>
      <protection hidden="1"/>
    </xf>
    <xf numFmtId="49" fontId="6" fillId="11" borderId="21" xfId="0" applyNumberFormat="1" applyFont="1" applyFill="1" applyBorder="1" applyAlignment="1" applyProtection="1">
      <alignment horizontal="right"/>
      <protection locked="0"/>
    </xf>
    <xf numFmtId="49" fontId="6" fillId="11" borderId="20" xfId="0" applyNumberFormat="1" applyFont="1" applyFill="1" applyBorder="1" applyAlignment="1" applyProtection="1">
      <alignment horizontal="right"/>
      <protection locked="0"/>
    </xf>
    <xf numFmtId="49" fontId="6" fillId="11" borderId="22" xfId="0" applyNumberFormat="1" applyFont="1" applyFill="1" applyBorder="1" applyAlignment="1" applyProtection="1">
      <alignment horizontal="right"/>
      <protection locked="0"/>
    </xf>
    <xf numFmtId="49" fontId="6" fillId="0" borderId="1" xfId="0" applyNumberFormat="1" applyFont="1" applyBorder="1" applyAlignment="1" applyProtection="1">
      <alignment horizontal="right" vertical="top"/>
      <protection hidden="1"/>
    </xf>
    <xf numFmtId="0" fontId="7" fillId="9" borderId="32" xfId="0" applyFont="1" applyFill="1" applyBorder="1" applyAlignment="1" applyProtection="1">
      <alignment horizontal="center" vertical="center"/>
      <protection hidden="1"/>
    </xf>
    <xf numFmtId="49" fontId="6" fillId="11" borderId="21" xfId="0" applyNumberFormat="1" applyFont="1" applyFill="1" applyBorder="1" applyAlignment="1" applyProtection="1">
      <alignment horizontal="right" vertical="top"/>
      <protection hidden="1"/>
    </xf>
    <xf numFmtId="49" fontId="6" fillId="11" borderId="20" xfId="0" applyNumberFormat="1" applyFont="1" applyFill="1" applyBorder="1" applyAlignment="1" applyProtection="1">
      <alignment horizontal="right" vertical="top"/>
      <protection hidden="1"/>
    </xf>
    <xf numFmtId="0" fontId="6" fillId="13" borderId="28" xfId="1" applyNumberFormat="1" applyFont="1" applyFill="1" applyBorder="1" applyAlignment="1" applyProtection="1">
      <alignment horizontal="right" vertical="top"/>
      <protection hidden="1"/>
    </xf>
    <xf numFmtId="0" fontId="6" fillId="13" borderId="30" xfId="1" applyNumberFormat="1" applyFont="1" applyFill="1" applyBorder="1" applyAlignment="1" applyProtection="1">
      <alignment horizontal="right" vertical="top"/>
      <protection hidden="1"/>
    </xf>
    <xf numFmtId="0" fontId="6" fillId="13" borderId="29" xfId="1" applyNumberFormat="1" applyFont="1" applyFill="1" applyBorder="1" applyAlignment="1" applyProtection="1">
      <alignment horizontal="right" vertical="top"/>
      <protection hidden="1"/>
    </xf>
    <xf numFmtId="0" fontId="6" fillId="13" borderId="31" xfId="1" applyNumberFormat="1" applyFont="1" applyFill="1" applyBorder="1" applyAlignment="1" applyProtection="1">
      <alignment horizontal="right" vertical="top"/>
      <protection hidden="1"/>
    </xf>
    <xf numFmtId="0" fontId="6" fillId="0" borderId="1" xfId="0" applyFont="1" applyBorder="1" applyAlignment="1" applyProtection="1">
      <alignment horizontal="left" wrapText="1"/>
      <protection hidden="1"/>
    </xf>
    <xf numFmtId="0" fontId="6" fillId="0" borderId="19" xfId="0" applyFont="1" applyBorder="1" applyAlignment="1" applyProtection="1">
      <alignment horizontal="left" wrapText="1"/>
      <protection hidden="1"/>
    </xf>
    <xf numFmtId="0" fontId="7" fillId="9" borderId="27" xfId="0" applyFont="1" applyFill="1" applyBorder="1" applyAlignment="1" applyProtection="1">
      <alignment horizontal="center" vertical="top" wrapText="1"/>
      <protection hidden="1"/>
    </xf>
    <xf numFmtId="0" fontId="7" fillId="9" borderId="32" xfId="0" applyFont="1" applyFill="1" applyBorder="1" applyAlignment="1" applyProtection="1">
      <alignment horizontal="center" vertical="top" wrapText="1"/>
      <protection hidden="1"/>
    </xf>
    <xf numFmtId="0" fontId="7" fillId="9" borderId="33" xfId="0" applyFont="1" applyFill="1" applyBorder="1" applyAlignment="1" applyProtection="1">
      <alignment horizontal="center" vertical="top" wrapText="1"/>
      <protection hidden="1"/>
    </xf>
    <xf numFmtId="49" fontId="6" fillId="13" borderId="25" xfId="1" applyNumberFormat="1" applyFont="1" applyFill="1" applyBorder="1" applyAlignment="1" applyProtection="1">
      <alignment horizontal="right" vertical="top"/>
      <protection hidden="1"/>
    </xf>
    <xf numFmtId="49" fontId="6" fillId="13" borderId="24" xfId="1" applyNumberFormat="1" applyFont="1" applyFill="1" applyBorder="1" applyAlignment="1" applyProtection="1">
      <alignment horizontal="right" vertical="top"/>
      <protection hidden="1"/>
    </xf>
    <xf numFmtId="49" fontId="6" fillId="13" borderId="22" xfId="1" applyNumberFormat="1" applyFont="1" applyFill="1" applyBorder="1" applyAlignment="1" applyProtection="1">
      <alignment horizontal="right" vertical="top"/>
      <protection hidden="1"/>
    </xf>
    <xf numFmtId="0" fontId="7" fillId="0" borderId="1" xfId="0" applyFont="1" applyBorder="1" applyAlignment="1" applyProtection="1">
      <alignment horizontal="left"/>
      <protection hidden="1"/>
    </xf>
    <xf numFmtId="0" fontId="7" fillId="0" borderId="1" xfId="0" applyFont="1" applyBorder="1" applyAlignment="1" applyProtection="1">
      <alignment horizontal="center"/>
      <protection hidden="1"/>
    </xf>
    <xf numFmtId="0" fontId="6" fillId="11" borderId="21" xfId="0" applyFont="1" applyFill="1" applyBorder="1" applyAlignment="1">
      <alignment horizontal="left" vertical="top"/>
    </xf>
    <xf numFmtId="0" fontId="6" fillId="11" borderId="20" xfId="0" applyFont="1" applyFill="1" applyBorder="1" applyAlignment="1">
      <alignment horizontal="left" vertical="top"/>
    </xf>
    <xf numFmtId="0" fontId="6" fillId="11" borderId="22" xfId="0" applyFont="1" applyFill="1" applyBorder="1" applyAlignment="1">
      <alignment horizontal="left" vertical="top"/>
    </xf>
    <xf numFmtId="0" fontId="6" fillId="13" borderId="21" xfId="0" applyFont="1" applyFill="1" applyBorder="1" applyAlignment="1" applyProtection="1">
      <alignment horizontal="left" vertical="top" wrapText="1"/>
      <protection hidden="1"/>
    </xf>
    <xf numFmtId="0" fontId="6" fillId="13" borderId="20" xfId="0" applyFont="1" applyFill="1" applyBorder="1" applyAlignment="1" applyProtection="1">
      <alignment horizontal="left" vertical="top" wrapText="1"/>
      <protection hidden="1"/>
    </xf>
    <xf numFmtId="0" fontId="6" fillId="13" borderId="22" xfId="0" applyFont="1" applyFill="1" applyBorder="1" applyAlignment="1" applyProtection="1">
      <alignment horizontal="left" vertical="top" wrapText="1"/>
      <protection hidden="1"/>
    </xf>
    <xf numFmtId="0" fontId="7" fillId="9" borderId="7" xfId="0" applyFont="1" applyFill="1" applyBorder="1" applyAlignment="1" applyProtection="1">
      <alignment horizontal="left"/>
      <protection hidden="1"/>
    </xf>
    <xf numFmtId="0" fontId="7" fillId="9" borderId="15" xfId="0" applyFont="1" applyFill="1" applyBorder="1" applyAlignment="1" applyProtection="1">
      <alignment horizontal="left"/>
      <protection hidden="1"/>
    </xf>
    <xf numFmtId="0" fontId="7" fillId="9" borderId="8" xfId="0" applyFont="1" applyFill="1" applyBorder="1" applyAlignment="1" applyProtection="1">
      <alignment horizontal="left"/>
      <protection hidden="1"/>
    </xf>
    <xf numFmtId="0" fontId="6" fillId="9" borderId="7" xfId="0" applyFont="1" applyFill="1" applyBorder="1" applyAlignment="1" applyProtection="1">
      <alignment horizontal="left"/>
      <protection hidden="1"/>
    </xf>
    <xf numFmtId="0" fontId="6" fillId="9" borderId="15" xfId="0" applyFont="1" applyFill="1" applyBorder="1" applyAlignment="1" applyProtection="1">
      <alignment horizontal="left"/>
      <protection hidden="1"/>
    </xf>
    <xf numFmtId="0" fontId="6" fillId="9" borderId="8" xfId="0" applyFont="1" applyFill="1" applyBorder="1" applyAlignment="1" applyProtection="1">
      <alignment horizontal="left"/>
      <protection hidden="1"/>
    </xf>
    <xf numFmtId="0" fontId="7" fillId="9" borderId="7" xfId="0" applyFont="1" applyFill="1" applyBorder="1" applyAlignment="1" applyProtection="1">
      <alignment horizontal="center"/>
      <protection hidden="1"/>
    </xf>
    <xf numFmtId="0" fontId="7" fillId="9" borderId="15" xfId="0" applyFont="1" applyFill="1" applyBorder="1" applyAlignment="1" applyProtection="1">
      <alignment horizontal="center"/>
      <protection hidden="1"/>
    </xf>
    <xf numFmtId="0" fontId="7" fillId="9" borderId="8" xfId="0" applyFont="1" applyFill="1" applyBorder="1" applyAlignment="1" applyProtection="1">
      <alignment horizontal="center"/>
      <protection hidden="1"/>
    </xf>
    <xf numFmtId="0" fontId="7" fillId="9" borderId="2" xfId="0" applyFont="1" applyFill="1" applyBorder="1" applyAlignment="1" applyProtection="1">
      <alignment horizontal="center" vertical="center" wrapText="1"/>
      <protection hidden="1"/>
    </xf>
    <xf numFmtId="0" fontId="7" fillId="9" borderId="16" xfId="0" applyFont="1" applyFill="1" applyBorder="1" applyAlignment="1" applyProtection="1">
      <alignment horizontal="center" vertical="center" wrapText="1"/>
      <protection hidden="1"/>
    </xf>
    <xf numFmtId="0" fontId="7" fillId="9" borderId="35" xfId="0" applyFont="1" applyFill="1" applyBorder="1" applyAlignment="1" applyProtection="1">
      <alignment horizontal="center" vertical="center" wrapText="1"/>
      <protection hidden="1"/>
    </xf>
    <xf numFmtId="0" fontId="7" fillId="9" borderId="23" xfId="0" applyFont="1" applyFill="1" applyBorder="1" applyAlignment="1" applyProtection="1">
      <alignment horizontal="center" vertical="center" wrapText="1"/>
      <protection hidden="1"/>
    </xf>
    <xf numFmtId="0" fontId="7" fillId="9" borderId="3" xfId="0" applyFont="1" applyFill="1" applyBorder="1" applyAlignment="1" applyProtection="1">
      <alignment horizontal="center" vertical="center" wrapText="1"/>
      <protection hidden="1"/>
    </xf>
    <xf numFmtId="0" fontId="7" fillId="9" borderId="36" xfId="0" applyFont="1" applyFill="1" applyBorder="1" applyAlignment="1" applyProtection="1">
      <alignment horizontal="center" vertical="center" wrapText="1"/>
      <protection hidden="1"/>
    </xf>
  </cellXfs>
  <cellStyles count="2">
    <cellStyle name="Comma" xfId="1" builtinId="3"/>
    <cellStyle name="Normal" xfId="0" builtinId="0"/>
  </cellStyles>
  <dxfs count="2">
    <dxf>
      <border>
        <top style="thin">
          <color rgb="FF46B1E1"/>
        </top>
      </border>
    </dxf>
    <dxf>
      <font>
        <b/>
        <i val="0"/>
        <strike val="0"/>
        <u val="none"/>
        <sz val="11"/>
        <color theme="0"/>
        <name val="Aptos Narrow"/>
        <family val="2"/>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5" fmlaLink="$AA$18" fmlaRange="$BU$2:$BU$3" noThreeD="1" sel="1" val="0"/>
</file>

<file path=xl/ctrlProps/ctrlProp10.xml><?xml version="1.0" encoding="utf-8"?>
<formControlPr xmlns="http://schemas.microsoft.com/office/spreadsheetml/2009/9/main" objectType="Drop" dropStyle="combo" dx="15" fmlaLink="$AA$542" fmlaRange="$BT$2:$BT$3" noThreeD="1" sel="2" val="0"/>
</file>

<file path=xl/ctrlProps/ctrlProp11.xml><?xml version="1.0" encoding="utf-8"?>
<formControlPr xmlns="http://schemas.microsoft.com/office/spreadsheetml/2009/9/main" objectType="Drop" dropStyle="combo" dx="15" fmlaLink="$AA$653" fmlaRange="$DA$2:$DA$5" noThreeD="1" sel="0" val="0"/>
</file>

<file path=xl/ctrlProps/ctrlProp12.xml><?xml version="1.0" encoding="utf-8"?>
<formControlPr xmlns="http://schemas.microsoft.com/office/spreadsheetml/2009/9/main" objectType="Drop" dropStyle="combo" dx="15" fmlaLink="$AA$661" fmlaRange="$DB$2:$DB$3" noThreeD="1" sel="0" val="0"/>
</file>

<file path=xl/ctrlProps/ctrlProp13.xml><?xml version="1.0" encoding="utf-8"?>
<formControlPr xmlns="http://schemas.microsoft.com/office/spreadsheetml/2009/9/main" objectType="Drop" dropStyle="combo" dx="15" fmlaLink="$AA$663" fmlaRange="$DD$3:$DD$4" noThreeD="1" sel="1" val="0"/>
</file>

<file path=xl/ctrlProps/ctrlProp14.xml><?xml version="1.0" encoding="utf-8"?>
<formControlPr xmlns="http://schemas.microsoft.com/office/spreadsheetml/2009/9/main" objectType="Drop" dropStyle="combo" dx="15" fmlaLink="$AA$628" fmlaRange="$DD$2:$DD$4" noThreeD="1" sel="0" val="0"/>
</file>

<file path=xl/ctrlProps/ctrlProp2.xml><?xml version="1.0" encoding="utf-8"?>
<formControlPr xmlns="http://schemas.microsoft.com/office/spreadsheetml/2009/9/main" objectType="Drop" dropStyle="combo" dx="15" fmlaLink="$AA$49" fmlaRange="$BT$2:$BT$3" noThreeD="1" sel="1" val="0"/>
</file>

<file path=xl/ctrlProps/ctrlProp3.xml><?xml version="1.0" encoding="utf-8"?>
<formControlPr xmlns="http://schemas.microsoft.com/office/spreadsheetml/2009/9/main" objectType="Drop" dropStyle="combo" dx="15" fmlaLink="$AA$51" fmlaRange="$BT$2:$BT$3" noThreeD="1" sel="2" val="0"/>
</file>

<file path=xl/ctrlProps/ctrlProp4.xml><?xml version="1.0" encoding="utf-8"?>
<formControlPr xmlns="http://schemas.microsoft.com/office/spreadsheetml/2009/9/main" objectType="Drop" dropStyle="combo" dx="15" fmlaLink="$AA$63" fmlaRange="$BT$2:$BT$3" noThreeD="1" sel="2" val="0"/>
</file>

<file path=xl/ctrlProps/ctrlProp5.xml><?xml version="1.0" encoding="utf-8"?>
<formControlPr xmlns="http://schemas.microsoft.com/office/spreadsheetml/2009/9/main" objectType="Drop" dropStyle="combo" dx="15" fmlaLink="$AA$69" fmlaRange="$BT$2:$BT$3" noThreeD="1" sel="1" val="0"/>
</file>

<file path=xl/ctrlProps/ctrlProp6.xml><?xml version="1.0" encoding="utf-8"?>
<formControlPr xmlns="http://schemas.microsoft.com/office/spreadsheetml/2009/9/main" objectType="Drop" dropStyle="combo" dx="15" fmlaLink="$AA$192" fmlaRange="$BT$2:$BT$3" noThreeD="1" sel="2" val="0"/>
</file>

<file path=xl/ctrlProps/ctrlProp7.xml><?xml version="1.0" encoding="utf-8"?>
<formControlPr xmlns="http://schemas.microsoft.com/office/spreadsheetml/2009/9/main" objectType="Drop" dropStyle="combo" dx="15" fmlaLink="$AA$450" fmlaRange="$BT$2:$BT$3" noThreeD="1" sel="1" val="0"/>
</file>

<file path=xl/ctrlProps/ctrlProp8.xml><?xml version="1.0" encoding="utf-8"?>
<formControlPr xmlns="http://schemas.microsoft.com/office/spreadsheetml/2009/9/main" objectType="Drop" dropStyle="combo" dx="15" fmlaLink="$AA$514" fmlaRange="$BT$2:$BT$3" noThreeD="1" sel="1" val="0"/>
</file>

<file path=xl/ctrlProps/ctrlProp9.xml><?xml version="1.0" encoding="utf-8"?>
<formControlPr xmlns="http://schemas.microsoft.com/office/spreadsheetml/2009/9/main" objectType="Drop" dropStyle="combo" dx="15" fmlaLink="$AA$521" fmlaRange="$BT$2:$BT$3"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xdr:colOff>
          <xdr:row>17</xdr:row>
          <xdr:rowOff>0</xdr:rowOff>
        </xdr:from>
        <xdr:to>
          <xdr:col>16</xdr:col>
          <xdr:colOff>15240</xdr:colOff>
          <xdr:row>18</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48</xdr:row>
          <xdr:rowOff>0</xdr:rowOff>
        </xdr:from>
        <xdr:to>
          <xdr:col>16</xdr:col>
          <xdr:colOff>0</xdr:colOff>
          <xdr:row>49</xdr:row>
          <xdr:rowOff>15240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50</xdr:row>
          <xdr:rowOff>15240</xdr:rowOff>
        </xdr:from>
        <xdr:to>
          <xdr:col>16</xdr:col>
          <xdr:colOff>0</xdr:colOff>
          <xdr:row>51</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62</xdr:row>
          <xdr:rowOff>7620</xdr:rowOff>
        </xdr:from>
        <xdr:to>
          <xdr:col>16</xdr:col>
          <xdr:colOff>7620</xdr:colOff>
          <xdr:row>63</xdr:row>
          <xdr:rowOff>7620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68</xdr:row>
          <xdr:rowOff>7620</xdr:rowOff>
        </xdr:from>
        <xdr:to>
          <xdr:col>15</xdr:col>
          <xdr:colOff>617220</xdr:colOff>
          <xdr:row>69</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190</xdr:row>
          <xdr:rowOff>182880</xdr:rowOff>
        </xdr:from>
        <xdr:to>
          <xdr:col>16</xdr:col>
          <xdr:colOff>15240</xdr:colOff>
          <xdr:row>192</xdr:row>
          <xdr:rowOff>0</xdr:rowOff>
        </xdr:to>
        <xdr:sp macro="" textlink="">
          <xdr:nvSpPr>
            <xdr:cNvPr id="3078" name="Drop Down 8"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449</xdr:row>
          <xdr:rowOff>15240</xdr:rowOff>
        </xdr:from>
        <xdr:to>
          <xdr:col>15</xdr:col>
          <xdr:colOff>609600</xdr:colOff>
          <xdr:row>450</xdr:row>
          <xdr:rowOff>0</xdr:rowOff>
        </xdr:to>
        <xdr:sp macro="" textlink="">
          <xdr:nvSpPr>
            <xdr:cNvPr id="3079" name="Drop Down 9"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512</xdr:row>
          <xdr:rowOff>175260</xdr:rowOff>
        </xdr:from>
        <xdr:to>
          <xdr:col>16</xdr:col>
          <xdr:colOff>7620</xdr:colOff>
          <xdr:row>514</xdr:row>
          <xdr:rowOff>0</xdr:rowOff>
        </xdr:to>
        <xdr:sp macro="" textlink="">
          <xdr:nvSpPr>
            <xdr:cNvPr id="3080" name="Drop Down 10"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520</xdr:row>
          <xdr:rowOff>7620</xdr:rowOff>
        </xdr:from>
        <xdr:to>
          <xdr:col>16</xdr:col>
          <xdr:colOff>0</xdr:colOff>
          <xdr:row>520</xdr:row>
          <xdr:rowOff>175260</xdr:rowOff>
        </xdr:to>
        <xdr:sp macro="" textlink="">
          <xdr:nvSpPr>
            <xdr:cNvPr id="3081" name="Drop Down 11"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541</xdr:row>
          <xdr:rowOff>0</xdr:rowOff>
        </xdr:from>
        <xdr:to>
          <xdr:col>16</xdr:col>
          <xdr:colOff>7620</xdr:colOff>
          <xdr:row>542</xdr:row>
          <xdr:rowOff>0</xdr:rowOff>
        </xdr:to>
        <xdr:sp macro="" textlink="">
          <xdr:nvSpPr>
            <xdr:cNvPr id="3082" name="Drop Down 13"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652</xdr:row>
          <xdr:rowOff>7620</xdr:rowOff>
        </xdr:from>
        <xdr:to>
          <xdr:col>16</xdr:col>
          <xdr:colOff>0</xdr:colOff>
          <xdr:row>653</xdr:row>
          <xdr:rowOff>0</xdr:rowOff>
        </xdr:to>
        <xdr:sp macro="" textlink="">
          <xdr:nvSpPr>
            <xdr:cNvPr id="3083" name="Drop Down 16"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660</xdr:row>
          <xdr:rowOff>7620</xdr:rowOff>
        </xdr:from>
        <xdr:to>
          <xdr:col>16</xdr:col>
          <xdr:colOff>0</xdr:colOff>
          <xdr:row>661</xdr:row>
          <xdr:rowOff>0</xdr:rowOff>
        </xdr:to>
        <xdr:sp macro="" textlink="">
          <xdr:nvSpPr>
            <xdr:cNvPr id="3084" name="Drop Down 17"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662</xdr:row>
          <xdr:rowOff>7620</xdr:rowOff>
        </xdr:from>
        <xdr:to>
          <xdr:col>16</xdr:col>
          <xdr:colOff>0</xdr:colOff>
          <xdr:row>663</xdr:row>
          <xdr:rowOff>0</xdr:rowOff>
        </xdr:to>
        <xdr:sp macro="" textlink="">
          <xdr:nvSpPr>
            <xdr:cNvPr id="3085" name="Drop Down 18"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627</xdr:row>
          <xdr:rowOff>7620</xdr:rowOff>
        </xdr:from>
        <xdr:to>
          <xdr:col>16</xdr:col>
          <xdr:colOff>0</xdr:colOff>
          <xdr:row>628</xdr:row>
          <xdr:rowOff>0</xdr:rowOff>
        </xdr:to>
        <xdr:sp macro="" textlink="">
          <xdr:nvSpPr>
            <xdr:cNvPr id="3086" name="Drop Down 19"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3" totalsRowShown="0" headerRowDxfId="1" tableBorderDxfId="0">
  <autoFilter ref="A1:D3" xr:uid="{00000000-0009-0000-0100-000001000000}"/>
  <tableColumns count="4">
    <tableColumn id="1" xr3:uid="{00000000-0010-0000-0000-000001000000}" name="National_Stock_Exchange"/>
    <tableColumn id="2" xr3:uid="{00000000-0010-0000-0000-000002000000}" name="Bombay_Stock_Exchange"/>
    <tableColumn id="3" xr3:uid="{00000000-0010-0000-0000-000003000000}" name="Commodity_Stock_Exchange"/>
    <tableColumn id="4" xr3:uid="{00000000-0010-0000-0000-000004000000}" name="Oth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D97C-3CFA-43EC-92C7-1DC5C2D9F100}">
  <sheetPr codeName="Sheet1">
    <tabColor theme="6" tint="0.59996337778862885"/>
  </sheetPr>
  <dimension ref="A1:R61"/>
  <sheetViews>
    <sheetView windowProtection="1" showGridLines="0" topLeftCell="B1" workbookViewId="0">
      <selection activeCell="B1" sqref="B1:C1"/>
    </sheetView>
  </sheetViews>
  <sheetFormatPr defaultColWidth="0" defaultRowHeight="14.4" customHeight="1" zeroHeight="1" x14ac:dyDescent="0.3"/>
  <cols>
    <col min="1" max="1" width="14.6640625" style="12" hidden="1" customWidth="1"/>
    <col min="2" max="2" width="9.109375" style="13" customWidth="1"/>
    <col min="3" max="3" width="202.6640625" style="14" customWidth="1"/>
    <col min="4" max="16384" width="9.109375" style="13" hidden="1"/>
  </cols>
  <sheetData>
    <row r="1" spans="1:18" ht="18" x14ac:dyDescent="0.3">
      <c r="A1" s="3" t="s">
        <v>0</v>
      </c>
      <c r="B1" s="80" t="s">
        <v>1</v>
      </c>
      <c r="C1" s="81"/>
      <c r="D1" s="4"/>
      <c r="E1" s="4"/>
      <c r="F1" s="4"/>
      <c r="G1" s="4"/>
      <c r="H1" s="4"/>
      <c r="I1" s="4"/>
      <c r="J1" s="4"/>
      <c r="K1" s="4"/>
      <c r="L1" s="4"/>
      <c r="M1" s="4"/>
      <c r="N1" s="4"/>
      <c r="O1" s="4"/>
      <c r="P1" s="4"/>
      <c r="Q1" s="4"/>
      <c r="R1" s="4"/>
    </row>
    <row r="2" spans="1:18" ht="31.2" x14ac:dyDescent="0.3">
      <c r="A2" s="3" t="s">
        <v>0</v>
      </c>
      <c r="B2" s="5">
        <v>1</v>
      </c>
      <c r="C2" s="6" t="s">
        <v>2</v>
      </c>
    </row>
    <row r="3" spans="1:18" ht="15.6" x14ac:dyDescent="0.3">
      <c r="A3" s="3" t="s">
        <v>0</v>
      </c>
      <c r="B3" s="5">
        <v>2</v>
      </c>
      <c r="C3" s="6" t="s">
        <v>3</v>
      </c>
    </row>
    <row r="4" spans="1:18" ht="31.2" x14ac:dyDescent="0.3">
      <c r="A4" s="3" t="s">
        <v>0</v>
      </c>
      <c r="B4" s="5">
        <v>3</v>
      </c>
      <c r="C4" s="6" t="s">
        <v>4</v>
      </c>
    </row>
    <row r="5" spans="1:18" ht="15.6" x14ac:dyDescent="0.3">
      <c r="A5" s="3" t="s">
        <v>0</v>
      </c>
      <c r="B5" s="84">
        <v>4</v>
      </c>
      <c r="C5" s="6" t="s">
        <v>5</v>
      </c>
    </row>
    <row r="6" spans="1:18" ht="15.6" x14ac:dyDescent="0.3">
      <c r="A6" s="3" t="s">
        <v>0</v>
      </c>
      <c r="B6" s="85"/>
      <c r="C6" s="6" t="s">
        <v>6</v>
      </c>
    </row>
    <row r="7" spans="1:18" ht="15.6" x14ac:dyDescent="0.3">
      <c r="A7" s="3" t="s">
        <v>0</v>
      </c>
      <c r="B7" s="85"/>
      <c r="C7" s="6" t="s">
        <v>7</v>
      </c>
    </row>
    <row r="8" spans="1:18" ht="15.6" x14ac:dyDescent="0.3">
      <c r="A8" s="3" t="s">
        <v>0</v>
      </c>
      <c r="B8" s="86"/>
      <c r="C8" s="6" t="s">
        <v>8</v>
      </c>
    </row>
    <row r="9" spans="1:18" ht="15.6" x14ac:dyDescent="0.3">
      <c r="A9" s="3" t="s">
        <v>0</v>
      </c>
      <c r="B9" s="5">
        <v>5</v>
      </c>
      <c r="C9" s="7" t="s">
        <v>9</v>
      </c>
    </row>
    <row r="10" spans="1:18" ht="15.6" x14ac:dyDescent="0.3">
      <c r="A10" s="3" t="s">
        <v>0</v>
      </c>
      <c r="B10" s="5">
        <v>6</v>
      </c>
      <c r="C10" s="6" t="s">
        <v>10</v>
      </c>
    </row>
    <row r="11" spans="1:18" ht="15.6" x14ac:dyDescent="0.3">
      <c r="A11" s="3" t="s">
        <v>0</v>
      </c>
      <c r="B11" s="5">
        <v>7</v>
      </c>
      <c r="C11" s="6" t="s">
        <v>11</v>
      </c>
    </row>
    <row r="12" spans="1:18" ht="15.6" x14ac:dyDescent="0.3">
      <c r="A12" s="3" t="s">
        <v>0</v>
      </c>
      <c r="B12" s="5">
        <v>8</v>
      </c>
      <c r="C12" s="6" t="s">
        <v>12</v>
      </c>
    </row>
    <row r="13" spans="1:18" ht="15.6" x14ac:dyDescent="0.3">
      <c r="A13" s="3" t="s">
        <v>0</v>
      </c>
      <c r="B13" s="84">
        <v>9</v>
      </c>
      <c r="C13" s="6" t="s">
        <v>13</v>
      </c>
    </row>
    <row r="14" spans="1:18" ht="15.6" x14ac:dyDescent="0.3">
      <c r="A14" s="3" t="s">
        <v>0</v>
      </c>
      <c r="B14" s="85"/>
      <c r="C14" s="6" t="s">
        <v>14</v>
      </c>
    </row>
    <row r="15" spans="1:18" ht="15.6" x14ac:dyDescent="0.3">
      <c r="A15" s="3" t="s">
        <v>0</v>
      </c>
      <c r="B15" s="85"/>
      <c r="C15" s="6" t="s">
        <v>15</v>
      </c>
    </row>
    <row r="16" spans="1:18" ht="31.8" customHeight="1" x14ac:dyDescent="0.3">
      <c r="A16" s="3" t="s">
        <v>0</v>
      </c>
      <c r="B16" s="86"/>
      <c r="C16" s="6" t="s">
        <v>16</v>
      </c>
    </row>
    <row r="17" spans="1:3" ht="15.6" x14ac:dyDescent="0.3">
      <c r="A17" s="3" t="s">
        <v>0</v>
      </c>
      <c r="B17" s="84">
        <v>10</v>
      </c>
      <c r="C17" s="6" t="s">
        <v>17</v>
      </c>
    </row>
    <row r="18" spans="1:3" ht="78" x14ac:dyDescent="0.3">
      <c r="A18" s="3" t="s">
        <v>0</v>
      </c>
      <c r="B18" s="85"/>
      <c r="C18" s="6" t="s">
        <v>18</v>
      </c>
    </row>
    <row r="19" spans="1:3" ht="31.2" x14ac:dyDescent="0.3">
      <c r="A19" s="3" t="s">
        <v>0</v>
      </c>
      <c r="B19" s="86"/>
      <c r="C19" s="6" t="s">
        <v>19</v>
      </c>
    </row>
    <row r="20" spans="1:3" ht="16.8" customHeight="1" x14ac:dyDescent="0.3">
      <c r="A20" s="3" t="s">
        <v>0</v>
      </c>
      <c r="B20" s="84">
        <v>11</v>
      </c>
      <c r="C20" s="6" t="s">
        <v>20</v>
      </c>
    </row>
    <row r="21" spans="1:3" ht="15.6" x14ac:dyDescent="0.3">
      <c r="A21" s="3" t="s">
        <v>0</v>
      </c>
      <c r="B21" s="85"/>
      <c r="C21" s="6" t="s">
        <v>21</v>
      </c>
    </row>
    <row r="22" spans="1:3" ht="15.6" x14ac:dyDescent="0.3">
      <c r="A22" s="3" t="s">
        <v>0</v>
      </c>
      <c r="B22" s="85"/>
      <c r="C22" s="6" t="s">
        <v>22</v>
      </c>
    </row>
    <row r="23" spans="1:3" ht="15.6" x14ac:dyDescent="0.3">
      <c r="A23" s="3" t="s">
        <v>0</v>
      </c>
      <c r="B23" s="86"/>
      <c r="C23" s="6" t="s">
        <v>23</v>
      </c>
    </row>
    <row r="24" spans="1:3" ht="15.6" x14ac:dyDescent="0.3">
      <c r="A24" s="3"/>
      <c r="B24" s="1">
        <v>12</v>
      </c>
      <c r="C24" s="6" t="s">
        <v>24</v>
      </c>
    </row>
    <row r="25" spans="1:3" ht="15.6" x14ac:dyDescent="0.3">
      <c r="A25" s="3"/>
      <c r="B25" s="82" t="s">
        <v>25</v>
      </c>
      <c r="C25" s="83"/>
    </row>
    <row r="26" spans="1:3" ht="31.2" hidden="1" x14ac:dyDescent="0.3">
      <c r="A26" s="3" t="s">
        <v>26</v>
      </c>
      <c r="B26" s="8">
        <v>1</v>
      </c>
      <c r="C26" s="9" t="s">
        <v>27</v>
      </c>
    </row>
    <row r="27" spans="1:3" ht="31.2" hidden="1" x14ac:dyDescent="0.3">
      <c r="A27" s="3" t="s">
        <v>26</v>
      </c>
      <c r="B27" s="8" t="s">
        <v>28</v>
      </c>
      <c r="C27" s="9" t="s">
        <v>29</v>
      </c>
    </row>
    <row r="28" spans="1:3" ht="15.6" hidden="1" x14ac:dyDescent="0.3">
      <c r="A28" s="3" t="s">
        <v>30</v>
      </c>
      <c r="B28" s="8">
        <v>1</v>
      </c>
      <c r="C28" s="9" t="s">
        <v>31</v>
      </c>
    </row>
    <row r="29" spans="1:3" ht="15.6" hidden="1" x14ac:dyDescent="0.3">
      <c r="A29" s="3" t="s">
        <v>30</v>
      </c>
      <c r="B29" s="8">
        <v>2</v>
      </c>
      <c r="C29" s="9" t="s">
        <v>32</v>
      </c>
    </row>
    <row r="30" spans="1:3" ht="31.2" hidden="1" x14ac:dyDescent="0.3">
      <c r="A30" s="3" t="s">
        <v>30</v>
      </c>
      <c r="B30" s="8">
        <v>3</v>
      </c>
      <c r="C30" s="9" t="s">
        <v>33</v>
      </c>
    </row>
    <row r="31" spans="1:3" ht="15.6" hidden="1" x14ac:dyDescent="0.3">
      <c r="A31" s="3" t="s">
        <v>30</v>
      </c>
      <c r="B31" s="8">
        <v>4</v>
      </c>
      <c r="C31" s="9" t="s">
        <v>34</v>
      </c>
    </row>
    <row r="32" spans="1:3" ht="31.2" hidden="1" x14ac:dyDescent="0.3">
      <c r="A32" s="3" t="s">
        <v>30</v>
      </c>
      <c r="B32" s="8">
        <v>5</v>
      </c>
      <c r="C32" s="9" t="s">
        <v>35</v>
      </c>
    </row>
    <row r="33" spans="1:3" ht="31.2" hidden="1" x14ac:dyDescent="0.3">
      <c r="A33" s="3" t="s">
        <v>30</v>
      </c>
      <c r="B33" s="8" t="s">
        <v>36</v>
      </c>
      <c r="C33" s="9" t="s">
        <v>29</v>
      </c>
    </row>
    <row r="34" spans="1:3" ht="46.8" hidden="1" x14ac:dyDescent="0.3">
      <c r="A34" s="3" t="s">
        <v>37</v>
      </c>
      <c r="B34" s="8">
        <v>1</v>
      </c>
      <c r="C34" s="9" t="s">
        <v>38</v>
      </c>
    </row>
    <row r="35" spans="1:3" ht="46.8" hidden="1" x14ac:dyDescent="0.3">
      <c r="A35" s="3" t="s">
        <v>37</v>
      </c>
      <c r="B35" s="8">
        <v>2</v>
      </c>
      <c r="C35" s="9" t="s">
        <v>39</v>
      </c>
    </row>
    <row r="36" spans="1:3" ht="31.2" hidden="1" x14ac:dyDescent="0.3">
      <c r="A36" s="3" t="s">
        <v>37</v>
      </c>
      <c r="B36" s="8" t="s">
        <v>40</v>
      </c>
      <c r="C36" s="9" t="s">
        <v>29</v>
      </c>
    </row>
    <row r="37" spans="1:3" ht="31.2" hidden="1" x14ac:dyDescent="0.3">
      <c r="A37" s="3" t="s">
        <v>41</v>
      </c>
      <c r="B37" s="8">
        <v>1</v>
      </c>
      <c r="C37" s="9" t="s">
        <v>42</v>
      </c>
    </row>
    <row r="38" spans="1:3" ht="31.2" hidden="1" x14ac:dyDescent="0.3">
      <c r="A38" s="3" t="s">
        <v>41</v>
      </c>
      <c r="B38" s="8" t="s">
        <v>28</v>
      </c>
      <c r="C38" s="9" t="s">
        <v>29</v>
      </c>
    </row>
    <row r="39" spans="1:3" ht="31.2" hidden="1" x14ac:dyDescent="0.3">
      <c r="A39" s="3" t="s">
        <v>43</v>
      </c>
      <c r="B39" s="8" t="s">
        <v>44</v>
      </c>
      <c r="C39" s="9" t="s">
        <v>29</v>
      </c>
    </row>
    <row r="40" spans="1:3" ht="31.2" hidden="1" x14ac:dyDescent="0.3">
      <c r="A40" s="3" t="s">
        <v>45</v>
      </c>
      <c r="B40" s="8" t="s">
        <v>44</v>
      </c>
      <c r="C40" s="9" t="s">
        <v>29</v>
      </c>
    </row>
    <row r="41" spans="1:3" ht="15.6" hidden="1" x14ac:dyDescent="0.3">
      <c r="A41" s="3" t="s">
        <v>46</v>
      </c>
      <c r="B41" s="8" t="s">
        <v>44</v>
      </c>
      <c r="C41" s="9" t="s">
        <v>47</v>
      </c>
    </row>
    <row r="42" spans="1:3" ht="15.6" hidden="1" x14ac:dyDescent="0.3">
      <c r="A42" s="3" t="s">
        <v>48</v>
      </c>
      <c r="B42" s="8" t="s">
        <v>44</v>
      </c>
      <c r="C42" s="9" t="s">
        <v>47</v>
      </c>
    </row>
    <row r="43" spans="1:3" ht="15.6" hidden="1" x14ac:dyDescent="0.3">
      <c r="A43" s="3" t="s">
        <v>49</v>
      </c>
      <c r="B43" s="8" t="s">
        <v>44</v>
      </c>
      <c r="C43" s="9" t="s">
        <v>50</v>
      </c>
    </row>
    <row r="44" spans="1:3" ht="15.6" x14ac:dyDescent="0.3">
      <c r="A44" s="3" t="s">
        <v>51</v>
      </c>
      <c r="B44" s="8" t="s">
        <v>44</v>
      </c>
      <c r="C44" s="9" t="s">
        <v>52</v>
      </c>
    </row>
    <row r="45" spans="1:3" ht="15.6" x14ac:dyDescent="0.3">
      <c r="A45" s="3" t="s">
        <v>51</v>
      </c>
      <c r="B45" s="8" t="s">
        <v>28</v>
      </c>
      <c r="C45" s="9" t="s">
        <v>53</v>
      </c>
    </row>
    <row r="46" spans="1:3" ht="15.6" x14ac:dyDescent="0.3">
      <c r="A46" s="3" t="s">
        <v>51</v>
      </c>
      <c r="B46" s="8" t="s">
        <v>40</v>
      </c>
      <c r="C46" s="9" t="s">
        <v>54</v>
      </c>
    </row>
    <row r="47" spans="1:3" ht="31.2" x14ac:dyDescent="0.3">
      <c r="A47" s="3" t="s">
        <v>51</v>
      </c>
      <c r="B47" s="8" t="s">
        <v>55</v>
      </c>
      <c r="C47" s="9" t="s">
        <v>29</v>
      </c>
    </row>
    <row r="48" spans="1:3" ht="31.2" hidden="1" x14ac:dyDescent="0.3">
      <c r="A48" s="3" t="s">
        <v>56</v>
      </c>
      <c r="B48" s="8" t="s">
        <v>44</v>
      </c>
      <c r="C48" s="9" t="s">
        <v>57</v>
      </c>
    </row>
    <row r="49" spans="1:3" ht="15.6" hidden="1" x14ac:dyDescent="0.3">
      <c r="A49" s="3" t="s">
        <v>56</v>
      </c>
      <c r="B49" s="8" t="s">
        <v>28</v>
      </c>
      <c r="C49" s="9" t="s">
        <v>58</v>
      </c>
    </row>
    <row r="50" spans="1:3" ht="15.6" hidden="1" x14ac:dyDescent="0.3">
      <c r="A50" s="3" t="s">
        <v>56</v>
      </c>
      <c r="B50" s="8" t="s">
        <v>40</v>
      </c>
      <c r="C50" s="9" t="s">
        <v>59</v>
      </c>
    </row>
    <row r="51" spans="1:3" ht="31.2" hidden="1" x14ac:dyDescent="0.3">
      <c r="A51" s="3" t="s">
        <v>56</v>
      </c>
      <c r="B51" s="8" t="s">
        <v>55</v>
      </c>
      <c r="C51" s="9" t="s">
        <v>29</v>
      </c>
    </row>
    <row r="52" spans="1:3" ht="31.2" hidden="1" x14ac:dyDescent="0.3">
      <c r="A52" s="3" t="s">
        <v>60</v>
      </c>
      <c r="B52" s="8">
        <v>1</v>
      </c>
      <c r="C52" s="9" t="s">
        <v>61</v>
      </c>
    </row>
    <row r="53" spans="1:3" ht="31.2" hidden="1" x14ac:dyDescent="0.3">
      <c r="A53" s="3" t="s">
        <v>60</v>
      </c>
      <c r="B53" s="8">
        <v>2</v>
      </c>
      <c r="C53" s="9" t="s">
        <v>62</v>
      </c>
    </row>
    <row r="54" spans="1:3" ht="31.2" hidden="1" x14ac:dyDescent="0.3">
      <c r="A54" s="3" t="s">
        <v>60</v>
      </c>
      <c r="B54" s="8">
        <v>3</v>
      </c>
      <c r="C54" s="9" t="s">
        <v>63</v>
      </c>
    </row>
    <row r="55" spans="1:3" ht="31.2" hidden="1" x14ac:dyDescent="0.3">
      <c r="A55" s="3" t="s">
        <v>60</v>
      </c>
      <c r="B55" s="8">
        <v>4</v>
      </c>
      <c r="C55" s="9" t="s">
        <v>64</v>
      </c>
    </row>
    <row r="56" spans="1:3" ht="31.2" hidden="1" x14ac:dyDescent="0.3">
      <c r="A56" s="3" t="s">
        <v>60</v>
      </c>
      <c r="B56" s="8">
        <v>5</v>
      </c>
      <c r="C56" s="9" t="s">
        <v>65</v>
      </c>
    </row>
    <row r="57" spans="1:3" ht="31.2" hidden="1" x14ac:dyDescent="0.3">
      <c r="A57" s="3" t="s">
        <v>60</v>
      </c>
      <c r="B57" s="8">
        <v>6</v>
      </c>
      <c r="C57" s="9" t="s">
        <v>66</v>
      </c>
    </row>
    <row r="58" spans="1:3" ht="46.8" hidden="1" x14ac:dyDescent="0.3">
      <c r="A58" s="3" t="s">
        <v>60</v>
      </c>
      <c r="B58" s="8">
        <v>7</v>
      </c>
      <c r="C58" s="9" t="s">
        <v>67</v>
      </c>
    </row>
    <row r="59" spans="1:3" ht="46.8" hidden="1" x14ac:dyDescent="0.3">
      <c r="A59" s="3" t="s">
        <v>60</v>
      </c>
      <c r="B59" s="8">
        <v>8</v>
      </c>
      <c r="C59" s="9" t="s">
        <v>68</v>
      </c>
    </row>
    <row r="60" spans="1:3" ht="15.6" hidden="1" x14ac:dyDescent="0.3">
      <c r="A60" s="3" t="s">
        <v>60</v>
      </c>
      <c r="B60" s="10" t="s">
        <v>69</v>
      </c>
      <c r="C60" s="9" t="s">
        <v>70</v>
      </c>
    </row>
    <row r="61" spans="1:3" ht="15.6" x14ac:dyDescent="0.3">
      <c r="A61" s="11" t="s">
        <v>0</v>
      </c>
      <c r="B61" s="82" t="s">
        <v>71</v>
      </c>
      <c r="C61" s="83"/>
    </row>
  </sheetData>
  <sheetProtection password="877B" sheet="1" objects="1" scenarios="1" selectLockedCells="1"/>
  <mergeCells count="7">
    <mergeCell ref="B1:C1"/>
    <mergeCell ref="B61:C61"/>
    <mergeCell ref="B5:B8"/>
    <mergeCell ref="B13:B16"/>
    <mergeCell ref="B17:B19"/>
    <mergeCell ref="B20:B23"/>
    <mergeCell ref="B25:C25"/>
  </mergeCell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E2B90-B29E-430E-975A-1FC202E0D191}">
  <sheetPr codeName="Sheet2"/>
  <dimension ref="A1:AS429"/>
  <sheetViews>
    <sheetView windowProtection="1" topLeftCell="Z1" workbookViewId="0">
      <selection activeCell="AM15" sqref="AM15"/>
    </sheetView>
  </sheetViews>
  <sheetFormatPr defaultColWidth="10.33203125" defaultRowHeight="14.55" customHeight="1" x14ac:dyDescent="0.3"/>
  <cols>
    <col min="1" max="1" width="32" style="2" customWidth="1"/>
    <col min="2" max="2" width="27.33203125" style="2" customWidth="1"/>
    <col min="3" max="3" width="30.6640625" style="2" customWidth="1"/>
    <col min="4" max="6" width="10.33203125" style="2" customWidth="1"/>
    <col min="7" max="7" width="23" style="2" customWidth="1"/>
    <col min="8" max="8" width="16.5546875" style="2" customWidth="1"/>
    <col min="9" max="13" width="10.33203125" style="2" customWidth="1"/>
    <col min="14" max="14" width="26.109375" style="2" customWidth="1"/>
    <col min="15" max="15" width="50.44140625" style="2" customWidth="1"/>
    <col min="16" max="35" width="10.33203125" style="2" customWidth="1"/>
    <col min="36" max="37" width="8.109375" style="2" customWidth="1"/>
    <col min="38" max="38" width="11.88671875" style="2" customWidth="1"/>
    <col min="39" max="39" width="11.33203125" style="2" customWidth="1"/>
    <col min="40" max="40" width="9" style="2" customWidth="1"/>
    <col min="41" max="41" width="10.33203125" style="2" customWidth="1"/>
    <col min="42" max="42" width="9" style="2" customWidth="1"/>
    <col min="43" max="43" width="10.33203125" style="2" customWidth="1"/>
    <col min="44" max="44" width="7.88671875" style="2" customWidth="1"/>
    <col min="45" max="45" width="22.88671875" style="2" customWidth="1"/>
    <col min="46" max="46" width="10.33203125" style="2" customWidth="1"/>
    <col min="47" max="16384" width="10.33203125" style="2"/>
  </cols>
  <sheetData>
    <row r="1" spans="1:44" ht="14.4" x14ac:dyDescent="0.3">
      <c r="A1" s="15" t="s">
        <v>72</v>
      </c>
      <c r="B1" s="16" t="s">
        <v>73</v>
      </c>
      <c r="C1" s="16" t="s">
        <v>74</v>
      </c>
      <c r="D1" s="17" t="s">
        <v>75</v>
      </c>
      <c r="G1" s="18" t="s">
        <v>76</v>
      </c>
      <c r="H1" s="18" t="s">
        <v>77</v>
      </c>
      <c r="N1" s="18" t="s">
        <v>78</v>
      </c>
      <c r="O1" s="18" t="s">
        <v>79</v>
      </c>
      <c r="Z1" s="2" t="s">
        <v>80</v>
      </c>
      <c r="AA1" s="2" t="s">
        <v>81</v>
      </c>
      <c r="AB1" s="2" t="s">
        <v>82</v>
      </c>
      <c r="AC1" s="2" t="s">
        <v>83</v>
      </c>
      <c r="AD1" s="2" t="s">
        <v>84</v>
      </c>
      <c r="AE1" s="2" t="s">
        <v>85</v>
      </c>
      <c r="AF1" s="2" t="s">
        <v>86</v>
      </c>
      <c r="AG1" s="2" t="s">
        <v>87</v>
      </c>
      <c r="AH1" s="2" t="s">
        <v>88</v>
      </c>
      <c r="AI1" s="2" t="s">
        <v>89</v>
      </c>
      <c r="AJ1" s="2" t="s">
        <v>90</v>
      </c>
      <c r="AK1" s="2" t="s">
        <v>91</v>
      </c>
      <c r="AL1" s="2" t="s">
        <v>92</v>
      </c>
      <c r="AM1" s="2" t="s">
        <v>93</v>
      </c>
      <c r="AN1" s="2" t="s">
        <v>94</v>
      </c>
      <c r="AO1" s="2" t="s">
        <v>95</v>
      </c>
      <c r="AP1" s="2" t="s">
        <v>96</v>
      </c>
      <c r="AQ1" s="2" t="s">
        <v>97</v>
      </c>
      <c r="AR1" s="2" t="s">
        <v>98</v>
      </c>
    </row>
    <row r="2" spans="1:44" ht="14.4" x14ac:dyDescent="0.3">
      <c r="A2" s="19" t="s">
        <v>99</v>
      </c>
      <c r="B2" s="20" t="s">
        <v>100</v>
      </c>
      <c r="C2" s="20" t="s">
        <v>101</v>
      </c>
      <c r="D2" s="21" t="s">
        <v>102</v>
      </c>
      <c r="G2" s="2" t="s">
        <v>80</v>
      </c>
      <c r="H2" s="22" t="s">
        <v>103</v>
      </c>
      <c r="N2" s="23" t="s">
        <v>104</v>
      </c>
      <c r="O2" s="24" t="s">
        <v>105</v>
      </c>
      <c r="Z2" s="23" t="s">
        <v>104</v>
      </c>
      <c r="AA2" s="23" t="s">
        <v>106</v>
      </c>
      <c r="AB2" s="23" t="s">
        <v>107</v>
      </c>
      <c r="AC2" s="23" t="s">
        <v>108</v>
      </c>
      <c r="AD2" s="23" t="s">
        <v>109</v>
      </c>
      <c r="AE2" s="23" t="s">
        <v>110</v>
      </c>
      <c r="AF2" s="23" t="s">
        <v>111</v>
      </c>
      <c r="AG2" s="23" t="s">
        <v>112</v>
      </c>
      <c r="AH2" s="23" t="s">
        <v>113</v>
      </c>
      <c r="AI2" s="23" t="s">
        <v>114</v>
      </c>
      <c r="AJ2" s="23" t="s">
        <v>115</v>
      </c>
      <c r="AK2" s="23" t="s">
        <v>116</v>
      </c>
      <c r="AL2" s="23" t="s">
        <v>117</v>
      </c>
      <c r="AM2" s="23" t="s">
        <v>118</v>
      </c>
      <c r="AN2" s="23" t="s">
        <v>119</v>
      </c>
      <c r="AO2" s="23" t="s">
        <v>120</v>
      </c>
      <c r="AP2" s="23" t="s">
        <v>121</v>
      </c>
      <c r="AQ2" s="23" t="s">
        <v>122</v>
      </c>
      <c r="AR2" s="23" t="s">
        <v>123</v>
      </c>
    </row>
    <row r="3" spans="1:44" ht="14.4" x14ac:dyDescent="0.3">
      <c r="G3" s="2" t="s">
        <v>81</v>
      </c>
      <c r="H3" s="22" t="s">
        <v>124</v>
      </c>
      <c r="N3" s="23" t="s">
        <v>125</v>
      </c>
      <c r="O3" s="24" t="s">
        <v>126</v>
      </c>
      <c r="Z3" s="23" t="s">
        <v>125</v>
      </c>
      <c r="AA3" s="23" t="s">
        <v>127</v>
      </c>
      <c r="AB3" s="23" t="s">
        <v>128</v>
      </c>
      <c r="AD3" s="23" t="s">
        <v>129</v>
      </c>
      <c r="AE3" s="23" t="s">
        <v>130</v>
      </c>
      <c r="AF3" s="23" t="s">
        <v>131</v>
      </c>
      <c r="AG3" s="23" t="s">
        <v>132</v>
      </c>
      <c r="AH3" s="23" t="s">
        <v>133</v>
      </c>
      <c r="AI3" s="23" t="s">
        <v>134</v>
      </c>
      <c r="AJ3" s="23" t="s">
        <v>135</v>
      </c>
      <c r="AK3" s="23"/>
      <c r="AL3" s="23" t="s">
        <v>136</v>
      </c>
      <c r="AM3" s="23" t="s">
        <v>137</v>
      </c>
      <c r="AP3" s="23" t="s">
        <v>138</v>
      </c>
      <c r="AQ3" s="23" t="s">
        <v>139</v>
      </c>
    </row>
    <row r="4" spans="1:44" ht="14.4" x14ac:dyDescent="0.3">
      <c r="G4" s="2" t="s">
        <v>82</v>
      </c>
      <c r="H4" s="22" t="s">
        <v>140</v>
      </c>
      <c r="N4" s="23" t="s">
        <v>141</v>
      </c>
      <c r="O4" s="24" t="s">
        <v>142</v>
      </c>
      <c r="Z4" s="23" t="s">
        <v>141</v>
      </c>
      <c r="AA4" s="23" t="s">
        <v>143</v>
      </c>
      <c r="AB4" s="23" t="s">
        <v>144</v>
      </c>
      <c r="AD4" s="23" t="s">
        <v>145</v>
      </c>
      <c r="AE4" s="23" t="s">
        <v>146</v>
      </c>
      <c r="AF4" s="23" t="s">
        <v>147</v>
      </c>
      <c r="AG4" s="23" t="s">
        <v>148</v>
      </c>
      <c r="AI4" s="23" t="s">
        <v>149</v>
      </c>
      <c r="AJ4" s="23" t="s">
        <v>150</v>
      </c>
      <c r="AK4" s="23"/>
      <c r="AL4" s="23" t="s">
        <v>151</v>
      </c>
      <c r="AM4" s="23" t="s">
        <v>152</v>
      </c>
      <c r="AP4" s="23" t="s">
        <v>153</v>
      </c>
      <c r="AQ4" s="23" t="s">
        <v>154</v>
      </c>
    </row>
    <row r="5" spans="1:44" ht="14.4" x14ac:dyDescent="0.3">
      <c r="G5" s="2" t="s">
        <v>83</v>
      </c>
      <c r="H5" s="22" t="s">
        <v>155</v>
      </c>
      <c r="N5" s="23" t="s">
        <v>106</v>
      </c>
      <c r="O5" s="24" t="s">
        <v>156</v>
      </c>
      <c r="AA5" s="23" t="s">
        <v>157</v>
      </c>
      <c r="AB5" s="23" t="s">
        <v>158</v>
      </c>
      <c r="AD5" s="23" t="s">
        <v>159</v>
      </c>
      <c r="AG5" s="23" t="s">
        <v>160</v>
      </c>
      <c r="AI5" s="23" t="s">
        <v>161</v>
      </c>
      <c r="AK5" s="23"/>
      <c r="AL5" s="23" t="s">
        <v>162</v>
      </c>
      <c r="AM5" s="23" t="s">
        <v>163</v>
      </c>
      <c r="AQ5" s="23" t="s">
        <v>164</v>
      </c>
    </row>
    <row r="6" spans="1:44" ht="14.4" x14ac:dyDescent="0.3">
      <c r="G6" s="2" t="s">
        <v>84</v>
      </c>
      <c r="H6" s="22" t="s">
        <v>165</v>
      </c>
      <c r="N6" s="23" t="s">
        <v>127</v>
      </c>
      <c r="O6" s="24" t="s">
        <v>166</v>
      </c>
      <c r="AA6" s="23" t="s">
        <v>167</v>
      </c>
      <c r="AB6" s="23" t="s">
        <v>168</v>
      </c>
      <c r="AG6" s="23" t="s">
        <v>169</v>
      </c>
      <c r="AI6" s="23" t="s">
        <v>170</v>
      </c>
      <c r="AK6" s="23"/>
      <c r="AL6" s="23" t="s">
        <v>171</v>
      </c>
      <c r="AM6" s="23" t="s">
        <v>172</v>
      </c>
    </row>
    <row r="7" spans="1:44" ht="14.4" x14ac:dyDescent="0.3">
      <c r="G7" s="2" t="s">
        <v>85</v>
      </c>
      <c r="H7" s="22" t="s">
        <v>173</v>
      </c>
      <c r="N7" s="23" t="s">
        <v>143</v>
      </c>
      <c r="O7" s="24" t="s">
        <v>174</v>
      </c>
      <c r="AB7" s="23" t="s">
        <v>175</v>
      </c>
      <c r="AI7" s="23" t="s">
        <v>176</v>
      </c>
      <c r="AK7" s="23"/>
      <c r="AL7" s="23" t="s">
        <v>177</v>
      </c>
      <c r="AM7" s="23" t="s">
        <v>178</v>
      </c>
    </row>
    <row r="8" spans="1:44" ht="14.4" x14ac:dyDescent="0.3">
      <c r="A8" s="2" t="s">
        <v>179</v>
      </c>
      <c r="B8" s="2" t="s">
        <v>99</v>
      </c>
      <c r="G8" s="2" t="s">
        <v>86</v>
      </c>
      <c r="H8" s="22" t="s">
        <v>180</v>
      </c>
      <c r="M8" s="25"/>
      <c r="N8" s="23" t="s">
        <v>157</v>
      </c>
      <c r="O8" s="24" t="s">
        <v>181</v>
      </c>
      <c r="P8" s="25"/>
      <c r="Q8" s="25"/>
      <c r="R8" s="25"/>
      <c r="S8" s="25"/>
      <c r="T8" s="25"/>
      <c r="U8" s="25"/>
      <c r="AB8" s="23" t="s">
        <v>182</v>
      </c>
      <c r="AK8" s="23"/>
      <c r="AL8" s="23" t="s">
        <v>183</v>
      </c>
    </row>
    <row r="9" spans="1:44" ht="14.55" customHeight="1" x14ac:dyDescent="0.3">
      <c r="A9" s="2" t="s">
        <v>184</v>
      </c>
      <c r="B9" s="2" t="s">
        <v>100</v>
      </c>
      <c r="G9" s="2" t="s">
        <v>87</v>
      </c>
      <c r="H9" s="22" t="s">
        <v>185</v>
      </c>
      <c r="M9" s="25"/>
      <c r="N9" s="23" t="s">
        <v>167</v>
      </c>
      <c r="O9" s="24" t="s">
        <v>186</v>
      </c>
      <c r="P9" s="25"/>
      <c r="Q9" s="25"/>
      <c r="R9" s="25"/>
      <c r="S9" s="25"/>
      <c r="T9" s="25"/>
      <c r="U9" s="25"/>
      <c r="AB9" s="23" t="s">
        <v>187</v>
      </c>
      <c r="AJ9" s="2" t="s">
        <v>188</v>
      </c>
      <c r="AK9" s="23"/>
    </row>
    <row r="10" spans="1:44" ht="14.4" x14ac:dyDescent="0.3">
      <c r="A10" s="2" t="s">
        <v>189</v>
      </c>
      <c r="B10" s="2" t="s">
        <v>101</v>
      </c>
      <c r="G10" s="2" t="s">
        <v>88</v>
      </c>
      <c r="H10" s="22" t="s">
        <v>190</v>
      </c>
      <c r="N10" s="23" t="s">
        <v>107</v>
      </c>
      <c r="O10" s="24" t="s">
        <v>191</v>
      </c>
      <c r="AB10" s="23" t="s">
        <v>192</v>
      </c>
    </row>
    <row r="11" spans="1:44" ht="14.4" x14ac:dyDescent="0.3">
      <c r="A11" s="2" t="s">
        <v>75</v>
      </c>
      <c r="B11" s="2" t="s">
        <v>102</v>
      </c>
      <c r="G11" s="2" t="s">
        <v>89</v>
      </c>
      <c r="H11" s="22" t="s">
        <v>193</v>
      </c>
      <c r="N11" s="23" t="s">
        <v>128</v>
      </c>
      <c r="O11" s="24" t="s">
        <v>194</v>
      </c>
      <c r="AB11" s="23" t="s">
        <v>195</v>
      </c>
    </row>
    <row r="12" spans="1:44" ht="14.4" x14ac:dyDescent="0.3">
      <c r="G12" s="2" t="s">
        <v>90</v>
      </c>
      <c r="H12" s="22" t="s">
        <v>196</v>
      </c>
      <c r="N12" s="23" t="s">
        <v>144</v>
      </c>
      <c r="O12" s="24" t="s">
        <v>197</v>
      </c>
      <c r="S12" s="25"/>
      <c r="T12" s="25"/>
      <c r="U12" s="25"/>
      <c r="AB12" s="23" t="s">
        <v>198</v>
      </c>
    </row>
    <row r="13" spans="1:44" ht="14.55" customHeight="1" x14ac:dyDescent="0.3">
      <c r="G13" s="2" t="s">
        <v>91</v>
      </c>
      <c r="H13" s="22" t="s">
        <v>199</v>
      </c>
      <c r="N13" s="23" t="s">
        <v>158</v>
      </c>
      <c r="O13" s="24" t="s">
        <v>200</v>
      </c>
      <c r="S13" s="25"/>
      <c r="AB13" s="23" t="s">
        <v>201</v>
      </c>
      <c r="AC13" s="25"/>
      <c r="AD13" s="25"/>
    </row>
    <row r="14" spans="1:44" ht="14.55" customHeight="1" x14ac:dyDescent="0.3">
      <c r="G14" s="2" t="s">
        <v>92</v>
      </c>
      <c r="H14" s="22" t="s">
        <v>202</v>
      </c>
      <c r="N14" s="23" t="s">
        <v>168</v>
      </c>
      <c r="O14" s="24" t="s">
        <v>203</v>
      </c>
      <c r="AB14" s="23" t="s">
        <v>204</v>
      </c>
    </row>
    <row r="15" spans="1:44" ht="14.4" x14ac:dyDescent="0.3">
      <c r="G15" s="2" t="s">
        <v>93</v>
      </c>
      <c r="H15" s="22" t="s">
        <v>205</v>
      </c>
      <c r="N15" s="23" t="s">
        <v>175</v>
      </c>
      <c r="O15" s="24" t="s">
        <v>206</v>
      </c>
      <c r="AB15" s="23" t="s">
        <v>207</v>
      </c>
    </row>
    <row r="16" spans="1:44" ht="14.4" x14ac:dyDescent="0.3">
      <c r="G16" s="2" t="s">
        <v>94</v>
      </c>
      <c r="H16" s="22" t="s">
        <v>208</v>
      </c>
      <c r="N16" s="23" t="s">
        <v>182</v>
      </c>
      <c r="O16" s="24" t="s">
        <v>209</v>
      </c>
      <c r="AB16" s="23" t="s">
        <v>210</v>
      </c>
    </row>
    <row r="17" spans="7:28" ht="14.4" x14ac:dyDescent="0.3">
      <c r="G17" s="2" t="s">
        <v>95</v>
      </c>
      <c r="H17" s="22" t="s">
        <v>211</v>
      </c>
      <c r="N17" s="23" t="s">
        <v>187</v>
      </c>
      <c r="O17" s="24" t="s">
        <v>212</v>
      </c>
      <c r="AB17" s="23" t="s">
        <v>213</v>
      </c>
    </row>
    <row r="18" spans="7:28" ht="14.4" x14ac:dyDescent="0.3">
      <c r="G18" s="2" t="s">
        <v>96</v>
      </c>
      <c r="H18" s="22" t="s">
        <v>214</v>
      </c>
      <c r="N18" s="23" t="s">
        <v>192</v>
      </c>
      <c r="O18" s="24" t="s">
        <v>215</v>
      </c>
      <c r="AB18" s="23" t="s">
        <v>216</v>
      </c>
    </row>
    <row r="19" spans="7:28" ht="14.4" x14ac:dyDescent="0.3">
      <c r="G19" s="2" t="s">
        <v>97</v>
      </c>
      <c r="H19" s="22" t="s">
        <v>217</v>
      </c>
      <c r="N19" s="23" t="s">
        <v>195</v>
      </c>
      <c r="O19" s="24" t="s">
        <v>218</v>
      </c>
      <c r="AB19" s="23" t="s">
        <v>219</v>
      </c>
    </row>
    <row r="20" spans="7:28" ht="14.4" x14ac:dyDescent="0.3">
      <c r="G20" s="2" t="s">
        <v>98</v>
      </c>
      <c r="H20" s="22" t="s">
        <v>220</v>
      </c>
      <c r="N20" s="23" t="s">
        <v>198</v>
      </c>
      <c r="O20" s="24" t="s">
        <v>221</v>
      </c>
      <c r="AB20" s="23" t="s">
        <v>222</v>
      </c>
    </row>
    <row r="21" spans="7:28" ht="14.4" x14ac:dyDescent="0.3">
      <c r="N21" s="23" t="s">
        <v>201</v>
      </c>
      <c r="O21" s="24" t="s">
        <v>223</v>
      </c>
      <c r="AB21" s="23" t="s">
        <v>224</v>
      </c>
    </row>
    <row r="22" spans="7:28" ht="14.4" x14ac:dyDescent="0.3">
      <c r="N22" s="23" t="s">
        <v>204</v>
      </c>
      <c r="O22" s="24" t="s">
        <v>225</v>
      </c>
      <c r="AB22" s="23" t="s">
        <v>226</v>
      </c>
    </row>
    <row r="23" spans="7:28" ht="14.4" x14ac:dyDescent="0.3">
      <c r="N23" s="23" t="s">
        <v>207</v>
      </c>
      <c r="O23" s="24" t="s">
        <v>227</v>
      </c>
      <c r="AB23" s="23" t="s">
        <v>228</v>
      </c>
    </row>
    <row r="24" spans="7:28" ht="14.4" x14ac:dyDescent="0.3">
      <c r="K24" s="26"/>
      <c r="N24" s="23" t="s">
        <v>210</v>
      </c>
      <c r="O24" s="24" t="s">
        <v>229</v>
      </c>
      <c r="AB24" s="23" t="s">
        <v>230</v>
      </c>
    </row>
    <row r="25" spans="7:28" ht="14.4" x14ac:dyDescent="0.3">
      <c r="K25" s="26"/>
      <c r="N25" s="23" t="s">
        <v>213</v>
      </c>
      <c r="O25" s="24" t="s">
        <v>231</v>
      </c>
      <c r="AB25" s="23" t="s">
        <v>232</v>
      </c>
    </row>
    <row r="26" spans="7:28" ht="14.4" x14ac:dyDescent="0.3">
      <c r="K26" s="26"/>
      <c r="N26" s="23" t="s">
        <v>216</v>
      </c>
      <c r="O26" s="24" t="s">
        <v>233</v>
      </c>
    </row>
    <row r="27" spans="7:28" ht="14.4" x14ac:dyDescent="0.3">
      <c r="K27" s="26"/>
      <c r="N27" s="23" t="s">
        <v>219</v>
      </c>
      <c r="O27" s="24" t="s">
        <v>234</v>
      </c>
    </row>
    <row r="28" spans="7:28" ht="14.4" x14ac:dyDescent="0.3">
      <c r="K28" s="26"/>
      <c r="N28" s="23" t="s">
        <v>222</v>
      </c>
      <c r="O28" s="24" t="s">
        <v>235</v>
      </c>
    </row>
    <row r="29" spans="7:28" ht="14.4" x14ac:dyDescent="0.3">
      <c r="K29" s="26"/>
      <c r="N29" s="23" t="s">
        <v>224</v>
      </c>
      <c r="O29" s="24" t="s">
        <v>236</v>
      </c>
    </row>
    <row r="30" spans="7:28" ht="14.4" x14ac:dyDescent="0.3">
      <c r="K30" s="26"/>
      <c r="N30" s="23" t="s">
        <v>226</v>
      </c>
      <c r="O30" s="24" t="s">
        <v>237</v>
      </c>
    </row>
    <row r="31" spans="7:28" ht="14.4" x14ac:dyDescent="0.3">
      <c r="K31" s="26"/>
      <c r="N31" s="23" t="s">
        <v>228</v>
      </c>
      <c r="O31" s="24" t="s">
        <v>238</v>
      </c>
    </row>
    <row r="32" spans="7:28" ht="14.4" x14ac:dyDescent="0.3">
      <c r="K32" s="26"/>
      <c r="N32" s="23" t="s">
        <v>230</v>
      </c>
      <c r="O32" s="24" t="s">
        <v>239</v>
      </c>
    </row>
    <row r="33" spans="11:15" ht="14.4" x14ac:dyDescent="0.3">
      <c r="K33" s="23"/>
      <c r="N33" s="23" t="s">
        <v>232</v>
      </c>
      <c r="O33" s="24" t="s">
        <v>240</v>
      </c>
    </row>
    <row r="34" spans="11:15" ht="14.4" x14ac:dyDescent="0.3">
      <c r="K34" s="23"/>
      <c r="N34" s="23" t="s">
        <v>108</v>
      </c>
      <c r="O34" s="24" t="s">
        <v>241</v>
      </c>
    </row>
    <row r="35" spans="11:15" ht="14.4" x14ac:dyDescent="0.3">
      <c r="K35" s="23"/>
      <c r="N35" s="23" t="s">
        <v>109</v>
      </c>
      <c r="O35" s="24" t="s">
        <v>242</v>
      </c>
    </row>
    <row r="36" spans="11:15" ht="14.4" x14ac:dyDescent="0.3">
      <c r="K36" s="23"/>
      <c r="N36" s="23" t="s">
        <v>129</v>
      </c>
      <c r="O36" s="24" t="s">
        <v>243</v>
      </c>
    </row>
    <row r="37" spans="11:15" ht="14.4" x14ac:dyDescent="0.3">
      <c r="K37" s="23"/>
      <c r="N37" s="23" t="s">
        <v>145</v>
      </c>
      <c r="O37" s="24" t="s">
        <v>244</v>
      </c>
    </row>
    <row r="38" spans="11:15" ht="14.4" x14ac:dyDescent="0.3">
      <c r="K38" s="23"/>
      <c r="N38" s="23" t="s">
        <v>159</v>
      </c>
      <c r="O38" s="24" t="s">
        <v>245</v>
      </c>
    </row>
    <row r="39" spans="11:15" ht="14.4" x14ac:dyDescent="0.3">
      <c r="K39" s="23"/>
      <c r="N39" s="23" t="s">
        <v>110</v>
      </c>
      <c r="O39" s="24" t="s">
        <v>246</v>
      </c>
    </row>
    <row r="40" spans="11:15" ht="14.4" x14ac:dyDescent="0.3">
      <c r="K40" s="23"/>
      <c r="N40" s="23" t="s">
        <v>130</v>
      </c>
      <c r="O40" s="24" t="s">
        <v>247</v>
      </c>
    </row>
    <row r="41" spans="11:15" ht="14.4" x14ac:dyDescent="0.3">
      <c r="K41" s="23"/>
      <c r="N41" s="23" t="s">
        <v>146</v>
      </c>
      <c r="O41" s="24" t="s">
        <v>248</v>
      </c>
    </row>
    <row r="42" spans="11:15" ht="14.4" x14ac:dyDescent="0.3">
      <c r="K42" s="23"/>
      <c r="N42" s="23" t="s">
        <v>111</v>
      </c>
      <c r="O42" s="24" t="s">
        <v>180</v>
      </c>
    </row>
    <row r="43" spans="11:15" ht="14.4" x14ac:dyDescent="0.3">
      <c r="K43" s="23"/>
      <c r="N43" s="23" t="s">
        <v>131</v>
      </c>
      <c r="O43" s="24" t="s">
        <v>249</v>
      </c>
    </row>
    <row r="44" spans="11:15" ht="14.4" x14ac:dyDescent="0.3">
      <c r="K44" s="23"/>
      <c r="N44" s="23" t="s">
        <v>147</v>
      </c>
      <c r="O44" s="24" t="s">
        <v>250</v>
      </c>
    </row>
    <row r="45" spans="11:15" ht="14.4" x14ac:dyDescent="0.3">
      <c r="K45" s="23"/>
      <c r="N45" s="23" t="s">
        <v>112</v>
      </c>
      <c r="O45" s="24" t="s">
        <v>251</v>
      </c>
    </row>
    <row r="46" spans="11:15" ht="14.4" x14ac:dyDescent="0.3">
      <c r="K46" s="23"/>
      <c r="N46" s="23" t="s">
        <v>132</v>
      </c>
      <c r="O46" s="24" t="s">
        <v>252</v>
      </c>
    </row>
    <row r="47" spans="11:15" ht="14.4" x14ac:dyDescent="0.3">
      <c r="K47" s="23"/>
      <c r="N47" s="23" t="s">
        <v>148</v>
      </c>
      <c r="O47" s="24" t="s">
        <v>253</v>
      </c>
    </row>
    <row r="48" spans="11:15" ht="14.4" x14ac:dyDescent="0.3">
      <c r="K48" s="23"/>
      <c r="N48" s="23" t="s">
        <v>160</v>
      </c>
      <c r="O48" s="24" t="s">
        <v>254</v>
      </c>
    </row>
    <row r="49" spans="11:15" ht="14.4" x14ac:dyDescent="0.3">
      <c r="K49" s="23"/>
      <c r="N49" s="23" t="s">
        <v>169</v>
      </c>
      <c r="O49" s="24" t="s">
        <v>255</v>
      </c>
    </row>
    <row r="50" spans="11:15" ht="14.4" x14ac:dyDescent="0.3">
      <c r="K50" s="23"/>
      <c r="N50" s="23" t="s">
        <v>113</v>
      </c>
      <c r="O50" s="24" t="s">
        <v>256</v>
      </c>
    </row>
    <row r="51" spans="11:15" ht="14.4" x14ac:dyDescent="0.3">
      <c r="K51" s="23"/>
      <c r="N51" s="23" t="s">
        <v>133</v>
      </c>
      <c r="O51" s="24" t="s">
        <v>257</v>
      </c>
    </row>
    <row r="52" spans="11:15" ht="14.4" x14ac:dyDescent="0.3">
      <c r="K52" s="23"/>
      <c r="N52" s="23" t="s">
        <v>114</v>
      </c>
      <c r="O52" s="24" t="s">
        <v>258</v>
      </c>
    </row>
    <row r="53" spans="11:15" ht="14.4" x14ac:dyDescent="0.3">
      <c r="K53" s="23"/>
      <c r="N53" s="23" t="s">
        <v>134</v>
      </c>
      <c r="O53" s="24" t="s">
        <v>259</v>
      </c>
    </row>
    <row r="54" spans="11:15" ht="14.4" x14ac:dyDescent="0.3">
      <c r="K54" s="23"/>
      <c r="N54" s="23" t="s">
        <v>149</v>
      </c>
      <c r="O54" s="24" t="s">
        <v>260</v>
      </c>
    </row>
    <row r="55" spans="11:15" ht="14.4" x14ac:dyDescent="0.3">
      <c r="K55" s="23"/>
      <c r="N55" s="23" t="s">
        <v>161</v>
      </c>
      <c r="O55" s="24" t="s">
        <v>261</v>
      </c>
    </row>
    <row r="56" spans="11:15" ht="14.4" x14ac:dyDescent="0.3">
      <c r="K56" s="23"/>
      <c r="N56" s="23" t="s">
        <v>170</v>
      </c>
      <c r="O56" s="24" t="s">
        <v>262</v>
      </c>
    </row>
    <row r="57" spans="11:15" ht="14.4" x14ac:dyDescent="0.3">
      <c r="K57" s="23"/>
      <c r="N57" s="23" t="s">
        <v>176</v>
      </c>
      <c r="O57" s="24" t="s">
        <v>263</v>
      </c>
    </row>
    <row r="58" spans="11:15" ht="14.4" x14ac:dyDescent="0.3">
      <c r="K58" s="23"/>
      <c r="N58" s="23" t="s">
        <v>115</v>
      </c>
      <c r="O58" s="24" t="s">
        <v>264</v>
      </c>
    </row>
    <row r="59" spans="11:15" ht="14.4" x14ac:dyDescent="0.3">
      <c r="K59" s="23"/>
      <c r="N59" s="23" t="s">
        <v>135</v>
      </c>
      <c r="O59" s="24" t="s">
        <v>265</v>
      </c>
    </row>
    <row r="60" spans="11:15" ht="14.4" x14ac:dyDescent="0.3">
      <c r="K60" s="23"/>
      <c r="N60" s="23" t="s">
        <v>150</v>
      </c>
      <c r="O60" s="24" t="s">
        <v>266</v>
      </c>
    </row>
    <row r="61" spans="11:15" ht="14.4" x14ac:dyDescent="0.3">
      <c r="K61" s="23"/>
      <c r="N61" s="23" t="s">
        <v>116</v>
      </c>
      <c r="O61" s="24" t="s">
        <v>199</v>
      </c>
    </row>
    <row r="62" spans="11:15" ht="14.4" x14ac:dyDescent="0.3">
      <c r="K62" s="23"/>
      <c r="N62" s="23" t="s">
        <v>117</v>
      </c>
      <c r="O62" s="24" t="s">
        <v>267</v>
      </c>
    </row>
    <row r="63" spans="11:15" ht="14.4" x14ac:dyDescent="0.3">
      <c r="K63" s="23"/>
      <c r="N63" s="23" t="s">
        <v>136</v>
      </c>
      <c r="O63" s="24" t="s">
        <v>268</v>
      </c>
    </row>
    <row r="64" spans="11:15" ht="14.4" x14ac:dyDescent="0.3">
      <c r="K64" s="23"/>
      <c r="N64" s="23" t="s">
        <v>151</v>
      </c>
      <c r="O64" s="24" t="s">
        <v>269</v>
      </c>
    </row>
    <row r="65" spans="11:15" ht="14.4" x14ac:dyDescent="0.3">
      <c r="K65" s="23"/>
      <c r="N65" s="23" t="s">
        <v>162</v>
      </c>
      <c r="O65" s="24" t="s">
        <v>270</v>
      </c>
    </row>
    <row r="66" spans="11:15" ht="14.4" x14ac:dyDescent="0.3">
      <c r="K66" s="23"/>
      <c r="N66" s="23" t="s">
        <v>171</v>
      </c>
      <c r="O66" s="24" t="s">
        <v>271</v>
      </c>
    </row>
    <row r="67" spans="11:15" ht="14.4" x14ac:dyDescent="0.3">
      <c r="K67" s="23"/>
      <c r="N67" s="23" t="s">
        <v>177</v>
      </c>
      <c r="O67" s="24" t="s">
        <v>272</v>
      </c>
    </row>
    <row r="68" spans="11:15" ht="14.4" x14ac:dyDescent="0.3">
      <c r="K68" s="23"/>
      <c r="N68" s="23" t="s">
        <v>183</v>
      </c>
      <c r="O68" s="24" t="s">
        <v>273</v>
      </c>
    </row>
    <row r="69" spans="11:15" ht="14.4" x14ac:dyDescent="0.3">
      <c r="K69" s="23"/>
      <c r="N69" s="23" t="s">
        <v>118</v>
      </c>
      <c r="O69" s="24" t="s">
        <v>274</v>
      </c>
    </row>
    <row r="70" spans="11:15" ht="14.4" x14ac:dyDescent="0.3">
      <c r="K70" s="23"/>
      <c r="N70" s="23" t="s">
        <v>137</v>
      </c>
      <c r="O70" s="24" t="s">
        <v>275</v>
      </c>
    </row>
    <row r="71" spans="11:15" ht="14.4" x14ac:dyDescent="0.3">
      <c r="K71" s="23"/>
      <c r="N71" s="23" t="s">
        <v>152</v>
      </c>
      <c r="O71" s="24" t="s">
        <v>276</v>
      </c>
    </row>
    <row r="72" spans="11:15" ht="14.4" x14ac:dyDescent="0.3">
      <c r="K72" s="23"/>
      <c r="N72" s="23" t="s">
        <v>163</v>
      </c>
      <c r="O72" s="24" t="s">
        <v>277</v>
      </c>
    </row>
    <row r="73" spans="11:15" ht="14.4" x14ac:dyDescent="0.3">
      <c r="K73" s="23"/>
      <c r="N73" s="23" t="s">
        <v>172</v>
      </c>
      <c r="O73" s="24" t="s">
        <v>278</v>
      </c>
    </row>
    <row r="74" spans="11:15" ht="14.4" x14ac:dyDescent="0.3">
      <c r="K74" s="23"/>
      <c r="N74" s="23" t="s">
        <v>178</v>
      </c>
      <c r="O74" s="24" t="s">
        <v>279</v>
      </c>
    </row>
    <row r="75" spans="11:15" ht="14.4" x14ac:dyDescent="0.3">
      <c r="K75" s="23"/>
      <c r="N75" s="23" t="s">
        <v>119</v>
      </c>
      <c r="O75" s="24" t="s">
        <v>208</v>
      </c>
    </row>
    <row r="76" spans="11:15" ht="14.4" x14ac:dyDescent="0.3">
      <c r="K76" s="23"/>
      <c r="N76" s="23" t="s">
        <v>120</v>
      </c>
      <c r="O76" s="24" t="s">
        <v>211</v>
      </c>
    </row>
    <row r="77" spans="11:15" ht="14.4" x14ac:dyDescent="0.3">
      <c r="K77" s="23"/>
      <c r="N77" s="23" t="s">
        <v>121</v>
      </c>
      <c r="O77" s="24" t="s">
        <v>280</v>
      </c>
    </row>
    <row r="78" spans="11:15" ht="14.4" x14ac:dyDescent="0.3">
      <c r="K78" s="23"/>
      <c r="N78" s="23" t="s">
        <v>138</v>
      </c>
      <c r="O78" s="24" t="s">
        <v>281</v>
      </c>
    </row>
    <row r="79" spans="11:15" ht="14.4" x14ac:dyDescent="0.3">
      <c r="K79" s="23"/>
      <c r="N79" s="23" t="s">
        <v>153</v>
      </c>
      <c r="O79" s="24" t="s">
        <v>282</v>
      </c>
    </row>
    <row r="80" spans="11:15" ht="14.4" x14ac:dyDescent="0.3">
      <c r="K80" s="23"/>
      <c r="N80" s="23" t="s">
        <v>122</v>
      </c>
      <c r="O80" s="24" t="s">
        <v>283</v>
      </c>
    </row>
    <row r="81" spans="11:15" ht="14.4" x14ac:dyDescent="0.3">
      <c r="K81" s="23"/>
      <c r="N81" s="23" t="s">
        <v>139</v>
      </c>
      <c r="O81" s="24" t="s">
        <v>284</v>
      </c>
    </row>
    <row r="82" spans="11:15" ht="14.4" x14ac:dyDescent="0.3">
      <c r="K82" s="23"/>
      <c r="N82" s="23" t="s">
        <v>154</v>
      </c>
      <c r="O82" s="24" t="s">
        <v>285</v>
      </c>
    </row>
    <row r="83" spans="11:15" ht="14.4" x14ac:dyDescent="0.3">
      <c r="K83" s="23"/>
      <c r="N83" s="23" t="s">
        <v>164</v>
      </c>
      <c r="O83" s="24" t="s">
        <v>286</v>
      </c>
    </row>
    <row r="84" spans="11:15" ht="14.4" x14ac:dyDescent="0.3">
      <c r="K84" s="23"/>
      <c r="N84" s="23" t="s">
        <v>123</v>
      </c>
      <c r="O84" s="24" t="s">
        <v>287</v>
      </c>
    </row>
    <row r="85" spans="11:15" ht="14.4" x14ac:dyDescent="0.3">
      <c r="K85" s="23"/>
    </row>
    <row r="86" spans="11:15" ht="14.4" x14ac:dyDescent="0.3">
      <c r="K86" s="23"/>
    </row>
    <row r="87" spans="11:15" ht="14.4" x14ac:dyDescent="0.3">
      <c r="K87" s="23"/>
    </row>
    <row r="88" spans="11:15" ht="14.4" x14ac:dyDescent="0.3">
      <c r="K88" s="23"/>
    </row>
    <row r="89" spans="11:15" ht="14.4" x14ac:dyDescent="0.3">
      <c r="K89" s="23"/>
    </row>
    <row r="90" spans="11:15" ht="14.4" x14ac:dyDescent="0.3">
      <c r="K90" s="23"/>
    </row>
    <row r="91" spans="11:15" ht="14.4" x14ac:dyDescent="0.3">
      <c r="K91" s="23"/>
    </row>
    <row r="92" spans="11:15" ht="14.4" x14ac:dyDescent="0.3">
      <c r="K92" s="23"/>
    </row>
    <row r="93" spans="11:15" ht="14.4" x14ac:dyDescent="0.3">
      <c r="K93" s="23"/>
    </row>
    <row r="94" spans="11:15" ht="14.4" x14ac:dyDescent="0.3">
      <c r="K94" s="23"/>
    </row>
    <row r="95" spans="11:15" ht="14.4" x14ac:dyDescent="0.3">
      <c r="K95" s="23"/>
    </row>
    <row r="96" spans="11:15" ht="14.4" x14ac:dyDescent="0.3">
      <c r="K96" s="23"/>
    </row>
    <row r="97" spans="11:11" ht="14.4" x14ac:dyDescent="0.3">
      <c r="K97" s="23"/>
    </row>
    <row r="98" spans="11:11" ht="14.4" x14ac:dyDescent="0.3">
      <c r="K98" s="23"/>
    </row>
    <row r="99" spans="11:11" ht="14.4" x14ac:dyDescent="0.3">
      <c r="K99" s="23"/>
    </row>
    <row r="100" spans="11:11" ht="14.4" x14ac:dyDescent="0.3">
      <c r="K100" s="23"/>
    </row>
    <row r="101" spans="11:11" ht="14.4" x14ac:dyDescent="0.3">
      <c r="K101" s="23"/>
    </row>
    <row r="102" spans="11:11" ht="14.4" x14ac:dyDescent="0.3">
      <c r="K102" s="23"/>
    </row>
    <row r="103" spans="11:11" ht="14.4" x14ac:dyDescent="0.3">
      <c r="K103" s="23"/>
    </row>
    <row r="104" spans="11:11" ht="14.4" x14ac:dyDescent="0.3">
      <c r="K104" s="23"/>
    </row>
    <row r="105" spans="11:11" ht="14.4" x14ac:dyDescent="0.3">
      <c r="K105" s="23"/>
    </row>
    <row r="106" spans="11:11" ht="14.4" x14ac:dyDescent="0.3">
      <c r="K106" s="23"/>
    </row>
    <row r="107" spans="11:11" ht="14.4" x14ac:dyDescent="0.3">
      <c r="K107" s="23"/>
    </row>
    <row r="311" spans="36:45" ht="14.4" x14ac:dyDescent="0.3">
      <c r="AJ311" s="27"/>
      <c r="AK311" s="27"/>
      <c r="AL311" s="27"/>
      <c r="AM311" s="27"/>
      <c r="AN311" s="27"/>
      <c r="AO311" s="27"/>
      <c r="AP311" s="27"/>
      <c r="AQ311" s="27"/>
      <c r="AR311" s="27"/>
      <c r="AS311" s="27"/>
    </row>
    <row r="312" spans="36:45" ht="14.4" x14ac:dyDescent="0.3">
      <c r="AJ312" s="27"/>
      <c r="AK312" s="27"/>
      <c r="AL312" s="27"/>
      <c r="AM312" s="27"/>
      <c r="AN312" s="27"/>
      <c r="AO312" s="27"/>
      <c r="AP312" s="27"/>
      <c r="AQ312" s="27"/>
      <c r="AR312" s="27"/>
      <c r="AS312" s="27"/>
    </row>
    <row r="313" spans="36:45" ht="14.4" x14ac:dyDescent="0.3">
      <c r="AJ313" s="27"/>
      <c r="AK313" s="27"/>
      <c r="AL313" s="27"/>
      <c r="AM313" s="27"/>
      <c r="AN313" s="27"/>
      <c r="AO313" s="27"/>
      <c r="AP313" s="27"/>
      <c r="AQ313" s="27"/>
      <c r="AR313" s="27"/>
      <c r="AS313" s="27"/>
    </row>
    <row r="314" spans="36:45" ht="14.4" x14ac:dyDescent="0.3">
      <c r="AJ314" s="27"/>
      <c r="AK314" s="27"/>
      <c r="AL314" s="27"/>
      <c r="AM314" s="27"/>
      <c r="AN314" s="27"/>
      <c r="AO314" s="27"/>
      <c r="AP314" s="27"/>
      <c r="AQ314" s="27"/>
      <c r="AR314" s="27"/>
      <c r="AS314" s="27"/>
    </row>
    <row r="315" spans="36:45" ht="14.4" x14ac:dyDescent="0.3">
      <c r="AJ315" s="27"/>
      <c r="AK315" s="27"/>
      <c r="AL315" s="27"/>
      <c r="AM315" s="27"/>
      <c r="AN315" s="27"/>
      <c r="AO315" s="27"/>
      <c r="AP315" s="27"/>
      <c r="AQ315" s="27"/>
      <c r="AR315" s="27"/>
      <c r="AS315" s="27"/>
    </row>
    <row r="316" spans="36:45" ht="14.4" x14ac:dyDescent="0.3">
      <c r="AJ316" s="27"/>
      <c r="AK316" s="27"/>
      <c r="AL316" s="27"/>
      <c r="AM316" s="27"/>
      <c r="AN316" s="27"/>
      <c r="AO316" s="27"/>
      <c r="AP316" s="27"/>
      <c r="AQ316" s="27"/>
      <c r="AR316" s="27"/>
      <c r="AS316" s="27"/>
    </row>
    <row r="317" spans="36:45" ht="14.4" x14ac:dyDescent="0.3">
      <c r="AJ317" s="27"/>
      <c r="AK317" s="27"/>
      <c r="AL317" s="27"/>
      <c r="AM317" s="27"/>
      <c r="AN317" s="27"/>
      <c r="AO317" s="27"/>
      <c r="AP317" s="27"/>
      <c r="AQ317" s="27"/>
      <c r="AR317" s="27"/>
      <c r="AS317" s="27"/>
    </row>
    <row r="318" spans="36:45" ht="14.4" x14ac:dyDescent="0.3">
      <c r="AJ318" s="27"/>
      <c r="AK318" s="27"/>
      <c r="AL318" s="27"/>
      <c r="AM318" s="27"/>
      <c r="AN318" s="27"/>
      <c r="AO318" s="27"/>
      <c r="AP318" s="27"/>
      <c r="AQ318" s="27"/>
      <c r="AR318" s="27"/>
      <c r="AS318" s="27"/>
    </row>
    <row r="319" spans="36:45" ht="14.4" x14ac:dyDescent="0.3">
      <c r="AJ319" s="27"/>
      <c r="AK319" s="27"/>
      <c r="AL319" s="27"/>
      <c r="AM319" s="27"/>
      <c r="AN319" s="27"/>
      <c r="AO319" s="27"/>
      <c r="AP319" s="27"/>
      <c r="AQ319" s="27"/>
      <c r="AR319" s="27"/>
      <c r="AS319" s="27"/>
    </row>
    <row r="320" spans="36:45" ht="14.4" x14ac:dyDescent="0.3">
      <c r="AJ320" s="27"/>
      <c r="AK320" s="27"/>
      <c r="AL320" s="27"/>
      <c r="AM320" s="27"/>
      <c r="AN320" s="27"/>
      <c r="AO320" s="27"/>
      <c r="AP320" s="27"/>
      <c r="AQ320" s="27"/>
      <c r="AR320" s="27"/>
      <c r="AS320" s="27"/>
    </row>
    <row r="321" spans="36:45" ht="14.4" x14ac:dyDescent="0.3">
      <c r="AJ321" s="27"/>
      <c r="AK321" s="27"/>
      <c r="AL321" s="27"/>
      <c r="AM321" s="27"/>
      <c r="AN321" s="27"/>
      <c r="AO321" s="27"/>
      <c r="AP321" s="27"/>
      <c r="AQ321" s="27"/>
      <c r="AR321" s="27"/>
      <c r="AS321" s="27"/>
    </row>
    <row r="322" spans="36:45" ht="14.4" x14ac:dyDescent="0.3">
      <c r="AJ322" s="27"/>
      <c r="AK322" s="27"/>
      <c r="AL322" s="27"/>
      <c r="AM322" s="27"/>
      <c r="AN322" s="27"/>
      <c r="AO322" s="27"/>
      <c r="AP322" s="27"/>
      <c r="AQ322" s="27"/>
      <c r="AR322" s="27"/>
      <c r="AS322" s="27"/>
    </row>
    <row r="323" spans="36:45" ht="14.4" x14ac:dyDescent="0.3">
      <c r="AJ323" s="27"/>
      <c r="AK323" s="27"/>
      <c r="AL323" s="27"/>
      <c r="AM323" s="27"/>
      <c r="AN323" s="27"/>
      <c r="AO323" s="27"/>
      <c r="AP323" s="27"/>
      <c r="AQ323" s="27"/>
      <c r="AR323" s="27"/>
      <c r="AS323" s="27"/>
    </row>
    <row r="324" spans="36:45" ht="14.4" x14ac:dyDescent="0.3">
      <c r="AJ324" s="27"/>
      <c r="AK324" s="27"/>
      <c r="AL324" s="27"/>
      <c r="AM324" s="27"/>
      <c r="AN324" s="27"/>
      <c r="AO324" s="27"/>
      <c r="AP324" s="27"/>
      <c r="AQ324" s="27"/>
      <c r="AR324" s="27"/>
      <c r="AS324" s="27"/>
    </row>
    <row r="325" spans="36:45" ht="14.4" x14ac:dyDescent="0.3">
      <c r="AJ325" s="27"/>
      <c r="AK325" s="27"/>
      <c r="AL325" s="27"/>
      <c r="AM325" s="27"/>
      <c r="AN325" s="27"/>
      <c r="AO325" s="27"/>
      <c r="AP325" s="27"/>
      <c r="AQ325" s="27"/>
      <c r="AR325" s="27"/>
      <c r="AS325" s="27"/>
    </row>
    <row r="326" spans="36:45" ht="14.4" x14ac:dyDescent="0.3">
      <c r="AJ326" s="27"/>
      <c r="AK326" s="27"/>
      <c r="AL326" s="27"/>
      <c r="AM326" s="27"/>
      <c r="AN326" s="27"/>
      <c r="AO326" s="27"/>
      <c r="AP326" s="27"/>
      <c r="AQ326" s="27"/>
      <c r="AR326" s="27"/>
      <c r="AS326" s="27"/>
    </row>
    <row r="327" spans="36:45" ht="14.4" x14ac:dyDescent="0.3">
      <c r="AJ327" s="27"/>
      <c r="AK327" s="27"/>
      <c r="AL327" s="27"/>
      <c r="AM327" s="27"/>
      <c r="AN327" s="27"/>
      <c r="AO327" s="27"/>
      <c r="AP327" s="27"/>
      <c r="AQ327" s="27"/>
      <c r="AR327" s="27"/>
      <c r="AS327" s="27"/>
    </row>
    <row r="328" spans="36:45" ht="14.4" x14ac:dyDescent="0.3">
      <c r="AJ328" s="27"/>
      <c r="AK328" s="27"/>
      <c r="AL328" s="27"/>
      <c r="AM328" s="27"/>
      <c r="AN328" s="27"/>
      <c r="AO328" s="27"/>
      <c r="AP328" s="27"/>
      <c r="AQ328" s="27"/>
      <c r="AR328" s="27"/>
      <c r="AS328" s="27"/>
    </row>
    <row r="329" spans="36:45" ht="14.4" x14ac:dyDescent="0.3">
      <c r="AJ329" s="27"/>
      <c r="AK329" s="27"/>
      <c r="AL329" s="27"/>
      <c r="AM329" s="27"/>
      <c r="AN329" s="27"/>
      <c r="AO329" s="27"/>
      <c r="AP329" s="27"/>
      <c r="AQ329" s="27"/>
      <c r="AR329" s="27"/>
      <c r="AS329" s="27"/>
    </row>
    <row r="330" spans="36:45" ht="14.4" x14ac:dyDescent="0.3">
      <c r="AJ330" s="27"/>
      <c r="AK330" s="27"/>
      <c r="AL330" s="27"/>
      <c r="AM330" s="27"/>
      <c r="AN330" s="27"/>
      <c r="AO330" s="27"/>
      <c r="AP330" s="27"/>
      <c r="AQ330" s="27"/>
      <c r="AR330" s="27"/>
      <c r="AS330" s="27"/>
    </row>
    <row r="331" spans="36:45" ht="14.4" x14ac:dyDescent="0.3">
      <c r="AJ331" s="27"/>
      <c r="AK331" s="27"/>
      <c r="AL331" s="27"/>
      <c r="AM331" s="27"/>
      <c r="AN331" s="27"/>
      <c r="AO331" s="27"/>
      <c r="AP331" s="27"/>
      <c r="AQ331" s="27"/>
      <c r="AR331" s="27"/>
      <c r="AS331" s="27"/>
    </row>
    <row r="332" spans="36:45" ht="14.4" x14ac:dyDescent="0.3">
      <c r="AJ332" s="27"/>
      <c r="AK332" s="27"/>
      <c r="AL332" s="27"/>
      <c r="AM332" s="27"/>
      <c r="AN332" s="27"/>
      <c r="AO332" s="27"/>
      <c r="AP332" s="27"/>
      <c r="AQ332" s="27"/>
      <c r="AR332" s="27"/>
      <c r="AS332" s="27"/>
    </row>
    <row r="333" spans="36:45" ht="14.4" x14ac:dyDescent="0.3">
      <c r="AJ333" s="27"/>
      <c r="AK333" s="27"/>
      <c r="AL333" s="27"/>
      <c r="AM333" s="27"/>
      <c r="AN333" s="27"/>
      <c r="AO333" s="27"/>
      <c r="AP333" s="27"/>
      <c r="AQ333" s="27"/>
      <c r="AR333" s="27"/>
      <c r="AS333" s="27"/>
    </row>
    <row r="334" spans="36:45" ht="14.4" x14ac:dyDescent="0.3">
      <c r="AJ334" s="28"/>
      <c r="AK334" s="27"/>
      <c r="AL334" s="27"/>
      <c r="AM334" s="27"/>
      <c r="AN334" s="27"/>
      <c r="AO334" s="27"/>
      <c r="AP334" s="27"/>
      <c r="AQ334" s="27"/>
      <c r="AR334" s="27"/>
      <c r="AS334" s="27"/>
    </row>
    <row r="335" spans="36:45" ht="14.4" x14ac:dyDescent="0.3">
      <c r="AJ335" s="27"/>
      <c r="AK335" s="27"/>
      <c r="AL335" s="27"/>
      <c r="AM335" s="27"/>
      <c r="AN335" s="27"/>
      <c r="AO335" s="27"/>
      <c r="AP335" s="27"/>
      <c r="AQ335" s="27"/>
      <c r="AR335" s="27"/>
      <c r="AS335" s="27"/>
    </row>
    <row r="336" spans="36:45" ht="14.4" x14ac:dyDescent="0.3">
      <c r="AJ336" s="27"/>
      <c r="AK336" s="27"/>
      <c r="AL336" s="27"/>
      <c r="AM336" s="27"/>
      <c r="AN336" s="27"/>
      <c r="AO336" s="27"/>
      <c r="AP336" s="27"/>
      <c r="AQ336" s="27"/>
      <c r="AR336" s="27"/>
      <c r="AS336" s="27"/>
    </row>
    <row r="337" spans="36:45" ht="14.4" x14ac:dyDescent="0.3">
      <c r="AJ337" s="27"/>
      <c r="AK337" s="27"/>
      <c r="AL337" s="27"/>
      <c r="AM337" s="27"/>
      <c r="AN337" s="27"/>
      <c r="AO337" s="27"/>
      <c r="AP337" s="27"/>
      <c r="AQ337" s="27"/>
      <c r="AR337" s="27"/>
      <c r="AS337" s="27"/>
    </row>
    <row r="338" spans="36:45" ht="14.4" x14ac:dyDescent="0.3">
      <c r="AJ338" s="27"/>
      <c r="AK338" s="27"/>
      <c r="AL338" s="27"/>
      <c r="AM338" s="27"/>
      <c r="AN338" s="27"/>
      <c r="AO338" s="27"/>
      <c r="AP338" s="27"/>
      <c r="AQ338" s="27"/>
      <c r="AR338" s="27"/>
      <c r="AS338" s="27"/>
    </row>
    <row r="339" spans="36:45" ht="14.4" x14ac:dyDescent="0.3">
      <c r="AJ339" s="27"/>
      <c r="AK339" s="27"/>
      <c r="AL339" s="27"/>
      <c r="AM339" s="27"/>
      <c r="AN339" s="27"/>
      <c r="AO339" s="27"/>
      <c r="AP339" s="27"/>
      <c r="AQ339" s="27"/>
      <c r="AR339" s="27"/>
      <c r="AS339" s="27"/>
    </row>
    <row r="340" spans="36:45" ht="14.4" x14ac:dyDescent="0.3">
      <c r="AJ340" s="27"/>
      <c r="AK340" s="27"/>
      <c r="AL340" s="27"/>
      <c r="AM340" s="27"/>
      <c r="AN340" s="27"/>
      <c r="AO340" s="27"/>
      <c r="AP340" s="27"/>
      <c r="AQ340" s="27"/>
      <c r="AR340" s="27"/>
      <c r="AS340" s="27"/>
    </row>
    <row r="341" spans="36:45" ht="14.4" x14ac:dyDescent="0.3">
      <c r="AJ341" s="27"/>
      <c r="AK341" s="27"/>
      <c r="AL341" s="27"/>
      <c r="AM341" s="27"/>
      <c r="AN341" s="27"/>
      <c r="AO341" s="27"/>
      <c r="AP341" s="27"/>
      <c r="AQ341" s="27"/>
      <c r="AR341" s="27"/>
      <c r="AS341" s="27"/>
    </row>
    <row r="342" spans="36:45" ht="14.4" x14ac:dyDescent="0.3">
      <c r="AJ342" s="27"/>
      <c r="AK342" s="27"/>
      <c r="AL342" s="27"/>
      <c r="AM342" s="27"/>
      <c r="AN342" s="27"/>
      <c r="AO342" s="27"/>
      <c r="AP342" s="27"/>
      <c r="AQ342" s="27"/>
      <c r="AR342" s="27"/>
      <c r="AS342" s="27"/>
    </row>
    <row r="343" spans="36:45" ht="14.4" x14ac:dyDescent="0.3">
      <c r="AJ343" s="27"/>
      <c r="AK343" s="27"/>
      <c r="AL343" s="27"/>
      <c r="AM343" s="27"/>
      <c r="AN343" s="27"/>
      <c r="AO343" s="27"/>
      <c r="AP343" s="27"/>
      <c r="AQ343" s="27"/>
      <c r="AR343" s="27"/>
      <c r="AS343" s="27"/>
    </row>
    <row r="344" spans="36:45" ht="14.4" x14ac:dyDescent="0.3">
      <c r="AJ344" s="27"/>
      <c r="AK344" s="27"/>
      <c r="AL344" s="27"/>
      <c r="AM344" s="27"/>
      <c r="AN344" s="27"/>
      <c r="AO344" s="27"/>
      <c r="AP344" s="27"/>
      <c r="AQ344" s="27"/>
      <c r="AR344" s="27"/>
      <c r="AS344" s="27"/>
    </row>
    <row r="345" spans="36:45" ht="14.4" x14ac:dyDescent="0.3">
      <c r="AJ345" s="27"/>
      <c r="AK345" s="27"/>
      <c r="AL345" s="27"/>
      <c r="AM345" s="27"/>
      <c r="AN345" s="27"/>
      <c r="AO345" s="27"/>
      <c r="AP345" s="27"/>
      <c r="AQ345" s="27"/>
      <c r="AR345" s="27"/>
      <c r="AS345" s="27"/>
    </row>
    <row r="346" spans="36:45" ht="14.4" x14ac:dyDescent="0.3">
      <c r="AJ346" s="27"/>
      <c r="AK346" s="27"/>
      <c r="AL346" s="27"/>
      <c r="AM346" s="27"/>
      <c r="AN346" s="27"/>
      <c r="AO346" s="27"/>
      <c r="AP346" s="27"/>
      <c r="AQ346" s="27"/>
      <c r="AR346" s="27"/>
      <c r="AS346" s="27"/>
    </row>
    <row r="347" spans="36:45" ht="14.4" x14ac:dyDescent="0.3">
      <c r="AJ347" s="27"/>
      <c r="AK347" s="27"/>
      <c r="AL347" s="27"/>
      <c r="AM347" s="27"/>
      <c r="AN347" s="27"/>
      <c r="AO347" s="27"/>
      <c r="AP347" s="27"/>
      <c r="AQ347" s="27"/>
      <c r="AR347" s="27"/>
      <c r="AS347" s="27"/>
    </row>
    <row r="348" spans="36:45" ht="14.4" x14ac:dyDescent="0.3">
      <c r="AJ348" s="27"/>
      <c r="AK348" s="27"/>
      <c r="AL348" s="27"/>
      <c r="AM348" s="27"/>
      <c r="AN348" s="27"/>
      <c r="AO348" s="27"/>
      <c r="AP348" s="27"/>
      <c r="AQ348" s="27"/>
      <c r="AR348" s="27"/>
      <c r="AS348" s="27"/>
    </row>
    <row r="349" spans="36:45" ht="14.4" x14ac:dyDescent="0.3">
      <c r="AJ349" s="27"/>
      <c r="AK349" s="27"/>
      <c r="AL349" s="27"/>
      <c r="AM349" s="27"/>
      <c r="AN349" s="27"/>
      <c r="AO349" s="27"/>
      <c r="AP349" s="27"/>
      <c r="AQ349" s="27"/>
      <c r="AR349" s="27"/>
      <c r="AS349" s="27"/>
    </row>
    <row r="350" spans="36:45" ht="14.4" x14ac:dyDescent="0.3">
      <c r="AJ350" s="27"/>
      <c r="AK350" s="27"/>
      <c r="AL350" s="27"/>
      <c r="AM350" s="27"/>
      <c r="AN350" s="27"/>
      <c r="AO350" s="27"/>
      <c r="AP350" s="27"/>
      <c r="AQ350" s="27"/>
      <c r="AR350" s="27"/>
      <c r="AS350" s="27"/>
    </row>
    <row r="351" spans="36:45" ht="14.4" x14ac:dyDescent="0.3">
      <c r="AJ351" s="27"/>
      <c r="AK351" s="27"/>
      <c r="AL351" s="27"/>
      <c r="AM351" s="27"/>
      <c r="AN351" s="27"/>
      <c r="AO351" s="27"/>
      <c r="AP351" s="27"/>
      <c r="AQ351" s="27"/>
      <c r="AR351" s="27"/>
      <c r="AS351" s="27"/>
    </row>
    <row r="352" spans="36:45" ht="14.4" x14ac:dyDescent="0.3">
      <c r="AJ352" s="27"/>
      <c r="AK352" s="27"/>
      <c r="AL352" s="27"/>
      <c r="AM352" s="27"/>
      <c r="AN352" s="27"/>
      <c r="AO352" s="27"/>
      <c r="AP352" s="27"/>
      <c r="AQ352" s="27"/>
      <c r="AR352" s="27"/>
      <c r="AS352" s="27"/>
    </row>
    <row r="353" spans="36:45" ht="14.4" x14ac:dyDescent="0.3">
      <c r="AJ353" s="27"/>
      <c r="AK353" s="27"/>
      <c r="AL353" s="27"/>
      <c r="AM353" s="27"/>
      <c r="AN353" s="27"/>
      <c r="AO353" s="27"/>
      <c r="AP353" s="27"/>
      <c r="AQ353" s="27"/>
      <c r="AR353" s="27"/>
      <c r="AS353" s="27"/>
    </row>
    <row r="354" spans="36:45" ht="14.4" x14ac:dyDescent="0.3">
      <c r="AJ354" s="27"/>
      <c r="AK354" s="27"/>
      <c r="AL354" s="27"/>
      <c r="AM354" s="27"/>
      <c r="AN354" s="27"/>
      <c r="AO354" s="27"/>
      <c r="AP354" s="27"/>
      <c r="AQ354" s="27"/>
      <c r="AR354" s="27"/>
      <c r="AS354" s="27"/>
    </row>
    <row r="355" spans="36:45" ht="14.4" x14ac:dyDescent="0.3">
      <c r="AJ355" s="27"/>
      <c r="AK355" s="27"/>
      <c r="AL355" s="27"/>
      <c r="AM355" s="27"/>
      <c r="AN355" s="27"/>
      <c r="AO355" s="27"/>
      <c r="AP355" s="27"/>
      <c r="AQ355" s="27"/>
      <c r="AR355" s="27"/>
      <c r="AS355" s="27"/>
    </row>
    <row r="356" spans="36:45" ht="14.4" x14ac:dyDescent="0.3">
      <c r="AJ356" s="27"/>
      <c r="AK356" s="27"/>
      <c r="AL356" s="27"/>
      <c r="AM356" s="27"/>
      <c r="AN356" s="27"/>
      <c r="AO356" s="27"/>
      <c r="AP356" s="27"/>
      <c r="AQ356" s="27"/>
      <c r="AR356" s="27"/>
      <c r="AS356" s="27"/>
    </row>
    <row r="357" spans="36:45" ht="14.4" x14ac:dyDescent="0.3">
      <c r="AJ357" s="27"/>
      <c r="AK357" s="27"/>
      <c r="AL357" s="27"/>
      <c r="AM357" s="27"/>
      <c r="AN357" s="27"/>
      <c r="AO357" s="27"/>
      <c r="AP357" s="27"/>
      <c r="AQ357" s="27"/>
      <c r="AR357" s="27"/>
      <c r="AS357" s="27"/>
    </row>
    <row r="358" spans="36:45" ht="14.4" x14ac:dyDescent="0.3">
      <c r="AJ358" s="27"/>
      <c r="AK358" s="27"/>
      <c r="AL358" s="27"/>
      <c r="AM358" s="27"/>
      <c r="AN358" s="27"/>
      <c r="AO358" s="27"/>
      <c r="AP358" s="27"/>
      <c r="AQ358" s="27"/>
      <c r="AR358" s="27"/>
      <c r="AS358" s="27"/>
    </row>
    <row r="359" spans="36:45" ht="14.4" x14ac:dyDescent="0.3">
      <c r="AJ359" s="27"/>
      <c r="AK359" s="27"/>
      <c r="AL359" s="27"/>
      <c r="AM359" s="27"/>
      <c r="AN359" s="27"/>
      <c r="AO359" s="27"/>
      <c r="AP359" s="27"/>
      <c r="AQ359" s="27"/>
      <c r="AR359" s="27"/>
      <c r="AS359" s="27"/>
    </row>
    <row r="360" spans="36:45" ht="14.4" x14ac:dyDescent="0.3">
      <c r="AJ360" s="27"/>
      <c r="AK360" s="27"/>
      <c r="AL360" s="27"/>
      <c r="AM360" s="27"/>
      <c r="AN360" s="27"/>
      <c r="AO360" s="27"/>
      <c r="AP360" s="27"/>
      <c r="AQ360" s="27"/>
      <c r="AR360" s="27"/>
      <c r="AS360" s="27"/>
    </row>
    <row r="361" spans="36:45" ht="14.4" x14ac:dyDescent="0.3">
      <c r="AJ361" s="27"/>
      <c r="AK361" s="27"/>
      <c r="AL361" s="27"/>
      <c r="AM361" s="27"/>
      <c r="AN361" s="27"/>
      <c r="AO361" s="27"/>
      <c r="AP361" s="27"/>
      <c r="AQ361" s="27"/>
      <c r="AR361" s="27"/>
      <c r="AS361" s="27"/>
    </row>
    <row r="362" spans="36:45" ht="14.4" x14ac:dyDescent="0.3">
      <c r="AJ362" s="27"/>
      <c r="AK362" s="27"/>
      <c r="AL362" s="27"/>
      <c r="AM362" s="27"/>
      <c r="AN362" s="27"/>
      <c r="AO362" s="27"/>
      <c r="AP362" s="27"/>
      <c r="AQ362" s="27"/>
      <c r="AR362" s="27"/>
      <c r="AS362" s="27"/>
    </row>
    <row r="363" spans="36:45" ht="14.4" x14ac:dyDescent="0.3">
      <c r="AJ363" s="27"/>
      <c r="AK363" s="27"/>
      <c r="AL363" s="27"/>
      <c r="AM363" s="27"/>
      <c r="AN363" s="27"/>
      <c r="AO363" s="27"/>
      <c r="AP363" s="27"/>
      <c r="AQ363" s="27"/>
      <c r="AR363" s="27"/>
      <c r="AS363" s="27"/>
    </row>
    <row r="364" spans="36:45" ht="14.4" x14ac:dyDescent="0.3">
      <c r="AJ364" s="27"/>
      <c r="AK364" s="27"/>
      <c r="AL364" s="27"/>
      <c r="AM364" s="27"/>
      <c r="AN364" s="27"/>
      <c r="AO364" s="27"/>
      <c r="AP364" s="27"/>
      <c r="AQ364" s="27"/>
      <c r="AR364" s="27"/>
      <c r="AS364" s="27"/>
    </row>
    <row r="365" spans="36:45" ht="14.4" x14ac:dyDescent="0.3">
      <c r="AJ365" s="27"/>
      <c r="AK365" s="27"/>
      <c r="AL365" s="27"/>
      <c r="AM365" s="27"/>
      <c r="AN365" s="27"/>
      <c r="AO365" s="27"/>
      <c r="AP365" s="27"/>
      <c r="AQ365" s="27"/>
      <c r="AR365" s="27"/>
      <c r="AS365" s="27"/>
    </row>
    <row r="366" spans="36:45" ht="14.4" x14ac:dyDescent="0.3">
      <c r="AJ366" s="27"/>
      <c r="AK366" s="27"/>
      <c r="AL366" s="27"/>
      <c r="AM366" s="27"/>
      <c r="AN366" s="27"/>
      <c r="AO366" s="27"/>
      <c r="AP366" s="27"/>
      <c r="AQ366" s="27"/>
      <c r="AR366" s="27"/>
      <c r="AS366" s="27"/>
    </row>
    <row r="367" spans="36:45" ht="14.4" x14ac:dyDescent="0.3">
      <c r="AJ367" s="27"/>
      <c r="AK367" s="27"/>
      <c r="AL367" s="27"/>
      <c r="AM367" s="27"/>
      <c r="AN367" s="27"/>
      <c r="AO367" s="27"/>
      <c r="AP367" s="27"/>
      <c r="AQ367" s="27"/>
      <c r="AR367" s="27"/>
      <c r="AS367" s="27"/>
    </row>
    <row r="368" spans="36:45" ht="14.4" x14ac:dyDescent="0.3">
      <c r="AJ368" s="27"/>
      <c r="AK368" s="27"/>
      <c r="AL368" s="27"/>
      <c r="AM368" s="27"/>
      <c r="AN368" s="29"/>
      <c r="AO368" s="27"/>
      <c r="AP368" s="27"/>
      <c r="AQ368" s="27"/>
      <c r="AR368" s="27"/>
      <c r="AS368" s="27"/>
    </row>
    <row r="369" spans="36:45" ht="14.4" x14ac:dyDescent="0.3">
      <c r="AJ369" s="27"/>
      <c r="AK369" s="27"/>
      <c r="AL369" s="27"/>
      <c r="AM369" s="27"/>
      <c r="AN369" s="27"/>
      <c r="AO369" s="27"/>
      <c r="AP369" s="27"/>
      <c r="AQ369" s="27"/>
      <c r="AR369" s="27"/>
      <c r="AS369" s="27"/>
    </row>
    <row r="370" spans="36:45" ht="14.4" x14ac:dyDescent="0.3">
      <c r="AJ370" s="27"/>
      <c r="AK370" s="27"/>
      <c r="AL370" s="27"/>
      <c r="AM370" s="27"/>
      <c r="AN370" s="27"/>
      <c r="AO370" s="27"/>
      <c r="AP370" s="27"/>
      <c r="AQ370" s="27"/>
      <c r="AR370" s="27"/>
      <c r="AS370" s="27"/>
    </row>
    <row r="371" spans="36:45" ht="14.4" x14ac:dyDescent="0.3">
      <c r="AJ371" s="27"/>
      <c r="AK371" s="27"/>
      <c r="AL371" s="27"/>
      <c r="AM371" s="27"/>
      <c r="AN371" s="27"/>
      <c r="AO371" s="27"/>
      <c r="AP371" s="27"/>
      <c r="AQ371" s="27"/>
      <c r="AR371" s="27"/>
      <c r="AS371" s="27"/>
    </row>
    <row r="372" spans="36:45" ht="14.4" x14ac:dyDescent="0.3">
      <c r="AJ372" s="27"/>
      <c r="AK372" s="27"/>
      <c r="AL372" s="27"/>
      <c r="AM372" s="27"/>
      <c r="AN372" s="27"/>
      <c r="AO372" s="27"/>
      <c r="AP372" s="27"/>
      <c r="AQ372" s="27"/>
      <c r="AR372" s="27"/>
      <c r="AS372" s="27"/>
    </row>
    <row r="373" spans="36:45" ht="14.4" x14ac:dyDescent="0.3">
      <c r="AJ373" s="27"/>
      <c r="AK373" s="27"/>
      <c r="AL373" s="27"/>
      <c r="AM373" s="27"/>
      <c r="AN373" s="27"/>
      <c r="AO373" s="27"/>
      <c r="AP373" s="27"/>
      <c r="AQ373" s="27"/>
      <c r="AR373" s="27"/>
      <c r="AS373" s="27"/>
    </row>
    <row r="374" spans="36:45" ht="14.4" x14ac:dyDescent="0.3">
      <c r="AJ374" s="27"/>
      <c r="AK374" s="27"/>
      <c r="AL374" s="27"/>
      <c r="AM374" s="27"/>
      <c r="AN374" s="27"/>
      <c r="AO374" s="27"/>
      <c r="AP374" s="27"/>
      <c r="AQ374" s="27"/>
      <c r="AR374" s="27"/>
      <c r="AS374" s="27"/>
    </row>
    <row r="375" spans="36:45" ht="14.4" x14ac:dyDescent="0.3">
      <c r="AJ375" s="27"/>
      <c r="AK375" s="27"/>
      <c r="AL375" s="27"/>
      <c r="AM375" s="27"/>
      <c r="AN375" s="27"/>
      <c r="AO375" s="27"/>
      <c r="AP375" s="27"/>
      <c r="AQ375" s="27"/>
      <c r="AR375" s="27"/>
      <c r="AS375" s="27"/>
    </row>
    <row r="376" spans="36:45" ht="14.4" x14ac:dyDescent="0.3">
      <c r="AJ376" s="27"/>
      <c r="AK376" s="27"/>
      <c r="AL376" s="27"/>
      <c r="AM376" s="27"/>
      <c r="AN376" s="27"/>
      <c r="AO376" s="27"/>
      <c r="AP376" s="27"/>
      <c r="AQ376" s="27"/>
      <c r="AR376" s="27"/>
      <c r="AS376" s="27"/>
    </row>
    <row r="377" spans="36:45" ht="14.4" x14ac:dyDescent="0.3">
      <c r="AJ377" s="27"/>
      <c r="AK377" s="27"/>
      <c r="AL377" s="27"/>
      <c r="AM377" s="27"/>
      <c r="AN377" s="27"/>
      <c r="AO377" s="27"/>
      <c r="AP377" s="27"/>
      <c r="AQ377" s="27"/>
      <c r="AR377" s="27"/>
      <c r="AS377" s="27"/>
    </row>
    <row r="378" spans="36:45" ht="14.4" x14ac:dyDescent="0.3">
      <c r="AJ378" s="27"/>
      <c r="AK378" s="27"/>
      <c r="AL378" s="27"/>
      <c r="AM378" s="27"/>
      <c r="AN378" s="27"/>
      <c r="AO378" s="27"/>
      <c r="AP378" s="27"/>
      <c r="AQ378" s="27"/>
      <c r="AR378" s="27"/>
      <c r="AS378" s="27"/>
    </row>
    <row r="379" spans="36:45" ht="14.4" x14ac:dyDescent="0.3">
      <c r="AJ379" s="27"/>
      <c r="AK379" s="27"/>
      <c r="AL379" s="27"/>
      <c r="AM379" s="27"/>
      <c r="AN379" s="27"/>
      <c r="AO379" s="27"/>
      <c r="AP379" s="27"/>
      <c r="AQ379" s="27"/>
      <c r="AR379" s="27"/>
      <c r="AS379" s="27"/>
    </row>
    <row r="380" spans="36:45" ht="14.4" x14ac:dyDescent="0.3">
      <c r="AJ380" s="27"/>
      <c r="AK380" s="27"/>
      <c r="AL380" s="27"/>
      <c r="AM380" s="27"/>
      <c r="AN380" s="27"/>
      <c r="AO380" s="27"/>
      <c r="AP380" s="27"/>
      <c r="AQ380" s="27"/>
      <c r="AR380" s="27"/>
      <c r="AS380" s="27"/>
    </row>
    <row r="381" spans="36:45" ht="14.4" x14ac:dyDescent="0.3">
      <c r="AJ381" s="27"/>
      <c r="AK381" s="27"/>
      <c r="AL381" s="27"/>
      <c r="AM381" s="27"/>
      <c r="AN381" s="27"/>
      <c r="AO381" s="27"/>
      <c r="AP381" s="27"/>
      <c r="AQ381" s="27"/>
      <c r="AR381" s="27"/>
      <c r="AS381" s="27"/>
    </row>
    <row r="382" spans="36:45" ht="14.4" x14ac:dyDescent="0.3">
      <c r="AJ382" s="27"/>
      <c r="AK382" s="27"/>
      <c r="AL382" s="27"/>
      <c r="AM382" s="27"/>
      <c r="AN382" s="27"/>
      <c r="AO382" s="27"/>
      <c r="AP382" s="27"/>
      <c r="AQ382" s="27"/>
      <c r="AR382" s="27"/>
      <c r="AS382" s="27"/>
    </row>
    <row r="383" spans="36:45" ht="14.4" x14ac:dyDescent="0.3">
      <c r="AJ383" s="30"/>
      <c r="AK383" s="27"/>
      <c r="AL383" s="27"/>
      <c r="AM383" s="27"/>
      <c r="AN383" s="27"/>
      <c r="AO383" s="27"/>
      <c r="AP383" s="27"/>
      <c r="AQ383" s="27"/>
      <c r="AR383" s="27"/>
      <c r="AS383" s="27"/>
    </row>
    <row r="384" spans="36:45" ht="14.4" x14ac:dyDescent="0.3">
      <c r="AJ384" s="27"/>
      <c r="AK384" s="27"/>
      <c r="AL384" s="27"/>
      <c r="AM384" s="27"/>
      <c r="AN384" s="27"/>
      <c r="AO384" s="27"/>
      <c r="AP384" s="27"/>
      <c r="AQ384" s="27"/>
      <c r="AR384" s="27"/>
      <c r="AS384" s="27"/>
    </row>
    <row r="385" spans="36:45" ht="14.4" x14ac:dyDescent="0.3">
      <c r="AJ385" s="27"/>
      <c r="AK385" s="27"/>
      <c r="AL385" s="27"/>
      <c r="AM385" s="27"/>
      <c r="AN385" s="27"/>
      <c r="AO385" s="27"/>
      <c r="AP385" s="27"/>
      <c r="AQ385" s="27"/>
      <c r="AR385" s="27"/>
      <c r="AS385" s="27"/>
    </row>
    <row r="386" spans="36:45" ht="14.4" x14ac:dyDescent="0.3">
      <c r="AJ386" s="27"/>
      <c r="AK386" s="27"/>
      <c r="AL386" s="27"/>
      <c r="AM386" s="27"/>
      <c r="AN386" s="27"/>
      <c r="AO386" s="27"/>
      <c r="AP386" s="27"/>
      <c r="AQ386" s="27"/>
      <c r="AR386" s="27"/>
      <c r="AS386" s="27"/>
    </row>
    <row r="387" spans="36:45" ht="14.4" x14ac:dyDescent="0.3">
      <c r="AJ387" s="27"/>
      <c r="AK387" s="27"/>
      <c r="AL387" s="27"/>
      <c r="AM387" s="27"/>
      <c r="AN387" s="27"/>
      <c r="AO387" s="27"/>
      <c r="AP387" s="27"/>
      <c r="AQ387" s="27"/>
      <c r="AR387" s="27"/>
      <c r="AS387" s="27"/>
    </row>
    <row r="388" spans="36:45" ht="14.4" x14ac:dyDescent="0.3">
      <c r="AJ388" s="27"/>
      <c r="AK388" s="27"/>
      <c r="AL388" s="27"/>
      <c r="AM388" s="27"/>
      <c r="AN388" s="27"/>
      <c r="AO388" s="27"/>
      <c r="AP388" s="27"/>
      <c r="AQ388" s="27"/>
      <c r="AR388" s="27"/>
      <c r="AS388" s="27"/>
    </row>
    <row r="389" spans="36:45" ht="14.4" x14ac:dyDescent="0.3">
      <c r="AJ389" s="27"/>
      <c r="AK389" s="27"/>
      <c r="AL389" s="27"/>
      <c r="AM389" s="27"/>
      <c r="AN389" s="27"/>
      <c r="AO389" s="27"/>
      <c r="AP389" s="27"/>
      <c r="AQ389" s="27"/>
      <c r="AR389" s="27"/>
      <c r="AS389" s="27"/>
    </row>
    <row r="390" spans="36:45" ht="14.4" x14ac:dyDescent="0.3">
      <c r="AJ390" s="27"/>
      <c r="AK390" s="27"/>
      <c r="AL390" s="27"/>
      <c r="AM390" s="27"/>
      <c r="AN390" s="27"/>
      <c r="AO390" s="27"/>
      <c r="AP390" s="27"/>
      <c r="AQ390" s="27"/>
      <c r="AR390" s="27"/>
      <c r="AS390" s="27"/>
    </row>
    <row r="391" spans="36:45" ht="14.4" x14ac:dyDescent="0.3">
      <c r="AJ391" s="27"/>
      <c r="AK391" s="27"/>
      <c r="AL391" s="27"/>
      <c r="AM391" s="27"/>
      <c r="AN391" s="27"/>
      <c r="AO391" s="27"/>
      <c r="AP391" s="27"/>
      <c r="AQ391" s="27"/>
      <c r="AR391" s="27"/>
      <c r="AS391" s="27"/>
    </row>
    <row r="392" spans="36:45" ht="14.4" x14ac:dyDescent="0.3">
      <c r="AJ392" s="27"/>
      <c r="AK392" s="27"/>
      <c r="AL392" s="27"/>
      <c r="AM392" s="27"/>
      <c r="AN392" s="27"/>
      <c r="AO392" s="27"/>
      <c r="AP392" s="27"/>
      <c r="AQ392" s="27"/>
      <c r="AR392" s="27"/>
      <c r="AS392" s="27"/>
    </row>
    <row r="393" spans="36:45" ht="14.4" x14ac:dyDescent="0.3">
      <c r="AJ393" s="27"/>
      <c r="AK393" s="27"/>
      <c r="AL393" s="27"/>
      <c r="AM393" s="27"/>
      <c r="AN393" s="27"/>
      <c r="AO393" s="27"/>
      <c r="AP393" s="27"/>
      <c r="AQ393" s="27"/>
      <c r="AR393" s="27"/>
      <c r="AS393" s="27"/>
    </row>
    <row r="394" spans="36:45" ht="14.4" x14ac:dyDescent="0.3">
      <c r="AJ394" s="27"/>
      <c r="AK394" s="27"/>
      <c r="AL394" s="27"/>
      <c r="AM394" s="27"/>
      <c r="AN394" s="27"/>
      <c r="AO394" s="27"/>
      <c r="AP394" s="27"/>
      <c r="AQ394" s="27"/>
      <c r="AR394" s="27"/>
      <c r="AS394" s="27"/>
    </row>
    <row r="395" spans="36:45" ht="14.4" x14ac:dyDescent="0.3">
      <c r="AJ395" s="27"/>
      <c r="AK395" s="27"/>
      <c r="AL395" s="27"/>
      <c r="AM395" s="27"/>
      <c r="AN395" s="27"/>
      <c r="AO395" s="27"/>
      <c r="AP395" s="27"/>
      <c r="AQ395" s="27"/>
      <c r="AR395" s="27"/>
      <c r="AS395" s="27"/>
    </row>
    <row r="396" spans="36:45" ht="14.4" x14ac:dyDescent="0.3">
      <c r="AJ396" s="27"/>
      <c r="AK396" s="27"/>
      <c r="AL396" s="27"/>
      <c r="AM396" s="27"/>
      <c r="AN396" s="27"/>
      <c r="AO396" s="27"/>
      <c r="AP396" s="27"/>
      <c r="AQ396" s="27"/>
      <c r="AR396" s="27"/>
      <c r="AS396" s="27"/>
    </row>
    <row r="397" spans="36:45" ht="14.4" x14ac:dyDescent="0.3">
      <c r="AJ397" s="27"/>
      <c r="AK397" s="27"/>
      <c r="AL397" s="27"/>
      <c r="AM397" s="27"/>
      <c r="AN397" s="27"/>
      <c r="AO397" s="27"/>
      <c r="AP397" s="27"/>
      <c r="AQ397" s="27"/>
      <c r="AR397" s="27"/>
      <c r="AS397" s="27"/>
    </row>
    <row r="398" spans="36:45" ht="14.4" x14ac:dyDescent="0.3">
      <c r="AJ398" s="27"/>
      <c r="AK398" s="27"/>
      <c r="AL398" s="27"/>
      <c r="AM398" s="27"/>
      <c r="AN398" s="27"/>
      <c r="AO398" s="27"/>
      <c r="AP398" s="27"/>
      <c r="AQ398" s="27"/>
      <c r="AR398" s="27"/>
      <c r="AS398" s="27"/>
    </row>
    <row r="399" spans="36:45" ht="14.4" x14ac:dyDescent="0.3">
      <c r="AJ399" s="27"/>
      <c r="AK399" s="27"/>
      <c r="AL399" s="27"/>
      <c r="AM399" s="27"/>
      <c r="AN399" s="27"/>
      <c r="AO399" s="27"/>
      <c r="AP399" s="27"/>
      <c r="AQ399" s="27"/>
      <c r="AR399" s="27"/>
      <c r="AS399" s="27"/>
    </row>
    <row r="400" spans="36:45" ht="14.4" x14ac:dyDescent="0.3">
      <c r="AJ400" s="27"/>
      <c r="AK400" s="27"/>
      <c r="AL400" s="27"/>
      <c r="AM400" s="27"/>
      <c r="AN400" s="27"/>
      <c r="AO400" s="27"/>
      <c r="AP400" s="27"/>
      <c r="AQ400" s="27"/>
      <c r="AR400" s="27"/>
      <c r="AS400" s="27"/>
    </row>
    <row r="401" spans="36:45" ht="14.4" x14ac:dyDescent="0.3">
      <c r="AJ401" s="27"/>
      <c r="AK401" s="27"/>
      <c r="AL401" s="27"/>
      <c r="AM401" s="27"/>
      <c r="AN401" s="27"/>
      <c r="AO401" s="27"/>
      <c r="AP401" s="27"/>
      <c r="AQ401" s="27"/>
      <c r="AR401" s="27"/>
      <c r="AS401" s="27"/>
    </row>
    <row r="402" spans="36:45" ht="14.4" x14ac:dyDescent="0.3">
      <c r="AJ402" s="27"/>
      <c r="AK402" s="27"/>
      <c r="AL402" s="27"/>
      <c r="AM402" s="27"/>
      <c r="AN402" s="27"/>
      <c r="AO402" s="27"/>
      <c r="AP402" s="27"/>
      <c r="AQ402" s="27"/>
      <c r="AR402" s="27"/>
      <c r="AS402" s="27"/>
    </row>
    <row r="403" spans="36:45" ht="14.4" x14ac:dyDescent="0.3">
      <c r="AJ403" s="30"/>
      <c r="AK403" s="27"/>
      <c r="AL403" s="27"/>
      <c r="AM403" s="27"/>
      <c r="AN403" s="27"/>
      <c r="AO403" s="27"/>
      <c r="AP403" s="27"/>
      <c r="AQ403" s="27"/>
      <c r="AR403" s="27"/>
      <c r="AS403" s="27"/>
    </row>
    <row r="404" spans="36:45" ht="14.4" x14ac:dyDescent="0.3">
      <c r="AJ404" s="27"/>
      <c r="AK404" s="27"/>
      <c r="AL404" s="27"/>
      <c r="AM404" s="27"/>
      <c r="AN404" s="27"/>
      <c r="AO404" s="27"/>
      <c r="AP404" s="27"/>
      <c r="AQ404" s="27"/>
      <c r="AR404" s="27"/>
      <c r="AS404" s="27"/>
    </row>
    <row r="405" spans="36:45" ht="14.4" x14ac:dyDescent="0.3">
      <c r="AJ405" s="27"/>
      <c r="AK405" s="27"/>
      <c r="AL405" s="27"/>
      <c r="AM405" s="27"/>
      <c r="AN405" s="27"/>
      <c r="AO405" s="27"/>
      <c r="AP405" s="27"/>
      <c r="AQ405" s="27"/>
      <c r="AR405" s="27"/>
      <c r="AS405" s="27"/>
    </row>
    <row r="406" spans="36:45" ht="14.4" x14ac:dyDescent="0.3">
      <c r="AJ406" s="27"/>
      <c r="AK406" s="27"/>
      <c r="AL406" s="27"/>
      <c r="AM406" s="27"/>
      <c r="AN406" s="27"/>
      <c r="AO406" s="27"/>
      <c r="AP406" s="27"/>
      <c r="AQ406" s="27"/>
      <c r="AR406" s="27"/>
      <c r="AS406" s="27"/>
    </row>
    <row r="407" spans="36:45" ht="14.4" x14ac:dyDescent="0.3">
      <c r="AJ407" s="27"/>
      <c r="AK407" s="27"/>
      <c r="AL407" s="27"/>
      <c r="AM407" s="27"/>
      <c r="AN407" s="27"/>
      <c r="AO407" s="27"/>
      <c r="AP407" s="27"/>
      <c r="AQ407" s="27"/>
      <c r="AR407" s="27"/>
      <c r="AS407" s="27"/>
    </row>
    <row r="408" spans="36:45" ht="14.4" x14ac:dyDescent="0.3">
      <c r="AJ408" s="27"/>
      <c r="AK408" s="27"/>
      <c r="AL408" s="27"/>
      <c r="AM408" s="27"/>
      <c r="AN408" s="27"/>
      <c r="AO408" s="27"/>
      <c r="AP408" s="27"/>
      <c r="AQ408" s="27"/>
      <c r="AR408" s="27"/>
      <c r="AS408" s="27"/>
    </row>
    <row r="409" spans="36:45" ht="14.4" x14ac:dyDescent="0.3">
      <c r="AJ409" s="27"/>
      <c r="AK409" s="27"/>
      <c r="AL409" s="27"/>
      <c r="AM409" s="27"/>
      <c r="AN409" s="27"/>
      <c r="AO409" s="27"/>
      <c r="AP409" s="27"/>
      <c r="AQ409" s="27"/>
      <c r="AR409" s="27"/>
      <c r="AS409" s="27"/>
    </row>
    <row r="410" spans="36:45" ht="14.4" x14ac:dyDescent="0.3">
      <c r="AJ410" s="27"/>
      <c r="AK410" s="27"/>
      <c r="AL410" s="27"/>
      <c r="AM410" s="27"/>
      <c r="AN410" s="27"/>
      <c r="AO410" s="27"/>
      <c r="AP410" s="27"/>
      <c r="AQ410" s="27"/>
      <c r="AR410" s="27"/>
      <c r="AS410" s="27"/>
    </row>
    <row r="411" spans="36:45" ht="14.4" x14ac:dyDescent="0.3">
      <c r="AJ411" s="27"/>
      <c r="AK411" s="27"/>
      <c r="AL411" s="27"/>
      <c r="AM411" s="27"/>
      <c r="AN411" s="27"/>
      <c r="AO411" s="27"/>
      <c r="AP411" s="27"/>
      <c r="AQ411" s="27"/>
      <c r="AR411" s="27"/>
      <c r="AS411" s="27"/>
    </row>
    <row r="412" spans="36:45" ht="14.4" x14ac:dyDescent="0.3">
      <c r="AJ412" s="27"/>
      <c r="AK412" s="27"/>
      <c r="AL412" s="27"/>
      <c r="AM412" s="27"/>
      <c r="AN412" s="27"/>
      <c r="AO412" s="27"/>
      <c r="AP412" s="27"/>
      <c r="AQ412" s="27"/>
      <c r="AR412" s="27"/>
      <c r="AS412" s="27"/>
    </row>
    <row r="413" spans="36:45" ht="14.4" x14ac:dyDescent="0.3">
      <c r="AJ413" s="27"/>
      <c r="AK413" s="27"/>
      <c r="AL413" s="27"/>
      <c r="AM413" s="27"/>
      <c r="AN413" s="27"/>
      <c r="AO413" s="27"/>
      <c r="AP413" s="27"/>
      <c r="AQ413" s="27"/>
      <c r="AR413" s="27"/>
      <c r="AS413" s="27"/>
    </row>
    <row r="414" spans="36:45" ht="14.4" x14ac:dyDescent="0.3">
      <c r="AJ414" s="27"/>
      <c r="AK414" s="27"/>
      <c r="AL414" s="27"/>
      <c r="AM414" s="27"/>
      <c r="AN414" s="27"/>
      <c r="AO414" s="27"/>
      <c r="AP414" s="27"/>
      <c r="AQ414" s="27"/>
      <c r="AR414" s="27"/>
      <c r="AS414" s="27"/>
    </row>
    <row r="415" spans="36:45" ht="14.4" x14ac:dyDescent="0.3">
      <c r="AJ415" s="27"/>
      <c r="AK415" s="27"/>
      <c r="AL415" s="27"/>
      <c r="AM415" s="27"/>
      <c r="AN415" s="27"/>
      <c r="AO415" s="27"/>
      <c r="AP415" s="27"/>
      <c r="AQ415" s="27"/>
      <c r="AR415" s="27"/>
      <c r="AS415" s="27"/>
    </row>
    <row r="416" spans="36:45" ht="14.4" x14ac:dyDescent="0.3">
      <c r="AJ416" s="30"/>
      <c r="AK416" s="27"/>
      <c r="AL416" s="27"/>
      <c r="AM416" s="27"/>
      <c r="AN416" s="27"/>
      <c r="AO416" s="27"/>
      <c r="AP416" s="27"/>
      <c r="AQ416" s="27"/>
      <c r="AR416" s="27"/>
      <c r="AS416" s="27"/>
    </row>
    <row r="417" spans="36:45" ht="14.4" x14ac:dyDescent="0.3">
      <c r="AJ417" s="27"/>
      <c r="AK417" s="27"/>
      <c r="AL417" s="27"/>
      <c r="AM417" s="27"/>
      <c r="AN417" s="27"/>
      <c r="AO417" s="27"/>
      <c r="AP417" s="27"/>
      <c r="AQ417" s="27"/>
      <c r="AR417" s="27"/>
      <c r="AS417" s="27"/>
    </row>
    <row r="418" spans="36:45" ht="14.4" x14ac:dyDescent="0.3">
      <c r="AJ418" s="27"/>
      <c r="AK418" s="27"/>
      <c r="AL418" s="27"/>
      <c r="AM418" s="27"/>
      <c r="AN418" s="27"/>
      <c r="AO418" s="27"/>
      <c r="AP418" s="27"/>
      <c r="AQ418" s="27"/>
      <c r="AR418" s="27"/>
      <c r="AS418" s="27"/>
    </row>
    <row r="419" spans="36:45" ht="14.4" x14ac:dyDescent="0.3">
      <c r="AJ419" s="27"/>
      <c r="AK419" s="27"/>
      <c r="AL419" s="27"/>
      <c r="AM419" s="27"/>
      <c r="AN419" s="27"/>
      <c r="AO419" s="27"/>
      <c r="AP419" s="27"/>
      <c r="AQ419" s="27"/>
      <c r="AR419" s="27"/>
      <c r="AS419" s="27"/>
    </row>
    <row r="420" spans="36:45" ht="14.4" x14ac:dyDescent="0.3">
      <c r="AJ420" s="27"/>
      <c r="AK420" s="27"/>
      <c r="AL420" s="27"/>
      <c r="AM420" s="27"/>
      <c r="AN420" s="27"/>
      <c r="AO420" s="27"/>
      <c r="AP420" s="27"/>
      <c r="AQ420" s="27"/>
      <c r="AR420" s="27"/>
      <c r="AS420" s="27"/>
    </row>
    <row r="421" spans="36:45" ht="14.4" x14ac:dyDescent="0.3">
      <c r="AJ421" s="27"/>
      <c r="AK421" s="27"/>
      <c r="AL421" s="27"/>
      <c r="AM421" s="27"/>
      <c r="AN421" s="27"/>
      <c r="AO421" s="27"/>
      <c r="AP421" s="27"/>
      <c r="AQ421" s="27"/>
      <c r="AR421" s="27"/>
      <c r="AS421" s="27"/>
    </row>
    <row r="422" spans="36:45" ht="14.4" x14ac:dyDescent="0.3">
      <c r="AJ422" s="27"/>
      <c r="AK422" s="27"/>
      <c r="AL422" s="27"/>
      <c r="AM422" s="27"/>
      <c r="AN422" s="27"/>
      <c r="AO422" s="27"/>
      <c r="AP422" s="27"/>
      <c r="AQ422" s="27"/>
      <c r="AR422" s="27"/>
      <c r="AS422" s="27"/>
    </row>
    <row r="423" spans="36:45" ht="14.4" x14ac:dyDescent="0.3">
      <c r="AJ423" s="27"/>
      <c r="AK423" s="27"/>
      <c r="AL423" s="27"/>
      <c r="AM423" s="27"/>
      <c r="AN423" s="27"/>
      <c r="AO423" s="27"/>
      <c r="AP423" s="27"/>
      <c r="AQ423" s="27"/>
      <c r="AR423" s="27"/>
      <c r="AS423" s="27"/>
    </row>
    <row r="424" spans="36:45" ht="14.4" x14ac:dyDescent="0.3">
      <c r="AJ424" s="27"/>
      <c r="AK424" s="27"/>
      <c r="AL424" s="27"/>
      <c r="AM424" s="27"/>
      <c r="AN424" s="27"/>
      <c r="AO424" s="27"/>
      <c r="AP424" s="27"/>
      <c r="AQ424" s="27"/>
      <c r="AR424" s="27"/>
      <c r="AS424" s="27"/>
    </row>
    <row r="425" spans="36:45" ht="14.4" x14ac:dyDescent="0.3">
      <c r="AJ425" s="27"/>
      <c r="AK425" s="27"/>
      <c r="AL425" s="27"/>
      <c r="AM425" s="27"/>
      <c r="AN425" s="27"/>
      <c r="AO425" s="27"/>
      <c r="AP425" s="27"/>
      <c r="AQ425" s="27"/>
      <c r="AR425" s="27"/>
      <c r="AS425" s="27"/>
    </row>
    <row r="426" spans="36:45" ht="14.4" x14ac:dyDescent="0.3">
      <c r="AJ426" s="27"/>
      <c r="AK426" s="27"/>
      <c r="AL426" s="27"/>
      <c r="AM426" s="27"/>
      <c r="AN426" s="27"/>
      <c r="AO426" s="27"/>
      <c r="AP426" s="27"/>
      <c r="AQ426" s="27"/>
      <c r="AR426" s="27"/>
      <c r="AS426" s="27"/>
    </row>
    <row r="427" spans="36:45" ht="14.4" x14ac:dyDescent="0.3">
      <c r="AJ427" s="27"/>
      <c r="AK427" s="27"/>
      <c r="AL427" s="27"/>
      <c r="AM427" s="27"/>
      <c r="AN427" s="27"/>
      <c r="AO427" s="27"/>
      <c r="AP427" s="27"/>
      <c r="AQ427" s="27"/>
      <c r="AR427" s="27"/>
      <c r="AS427" s="27"/>
    </row>
    <row r="428" spans="36:45" ht="14.4" x14ac:dyDescent="0.3">
      <c r="AJ428" s="27"/>
      <c r="AK428" s="27"/>
      <c r="AL428" s="27"/>
      <c r="AM428" s="27"/>
      <c r="AN428" s="27"/>
      <c r="AO428" s="27"/>
      <c r="AP428" s="27"/>
      <c r="AQ428" s="27"/>
      <c r="AR428" s="27"/>
      <c r="AS428" s="27"/>
    </row>
    <row r="429" spans="36:45" ht="14.4" x14ac:dyDescent="0.3">
      <c r="AJ429" s="27"/>
      <c r="AK429" s="27"/>
      <c r="AL429" s="27"/>
      <c r="AM429" s="27"/>
      <c r="AN429" s="27"/>
      <c r="AO429" s="27"/>
      <c r="AP429" s="27"/>
      <c r="AQ429" s="27"/>
      <c r="AR429" s="27"/>
      <c r="AS429" s="27"/>
    </row>
  </sheetData>
  <sheetProtection password="877B"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191-4B98-4C1B-AFE6-78FE6C777DD1}">
  <sheetPr codeName="Sheet4"/>
  <dimension ref="A1:EC776"/>
  <sheetViews>
    <sheetView windowProtection="1" showGridLines="0" tabSelected="1" topLeftCell="A307" workbookViewId="0">
      <selection activeCell="N565" sqref="N565:P565"/>
    </sheetView>
  </sheetViews>
  <sheetFormatPr defaultColWidth="10.109375" defaultRowHeight="14.55" customHeight="1" x14ac:dyDescent="0.3"/>
  <cols>
    <col min="1" max="1" width="10.109375" style="55"/>
    <col min="2" max="4" width="10.109375" style="41"/>
    <col min="5" max="5" width="10.109375" style="41" customWidth="1"/>
    <col min="6" max="23" width="10.109375" style="41"/>
    <col min="24" max="26" width="10.109375" style="41" hidden="1" customWidth="1"/>
    <col min="27" max="27" width="16.109375" style="41" hidden="1" customWidth="1"/>
    <col min="28" max="28" width="15" style="41" hidden="1" customWidth="1"/>
    <col min="29" max="29" width="28" style="41" hidden="1" customWidth="1"/>
    <col min="30" max="30" width="14.6640625" style="41" hidden="1" customWidth="1"/>
    <col min="31" max="31" width="10.109375" style="41" hidden="1" customWidth="1"/>
    <col min="32" max="32" width="28.44140625" style="41" hidden="1" customWidth="1"/>
    <col min="33" max="33" width="79" style="41" hidden="1" customWidth="1"/>
    <col min="34" max="34" width="10.109375" style="41" hidden="1" customWidth="1"/>
    <col min="35" max="35" width="36.109375" style="41" hidden="1" customWidth="1"/>
    <col min="36" max="36" width="63.33203125" style="41" hidden="1" customWidth="1"/>
    <col min="37" max="37" width="14.109375" style="41" hidden="1" customWidth="1"/>
    <col min="38" max="38" width="15" style="41" hidden="1" customWidth="1"/>
    <col min="39" max="39" width="15.33203125" style="41" hidden="1" customWidth="1"/>
    <col min="40" max="40" width="15" style="41" hidden="1" customWidth="1"/>
    <col min="41" max="41" width="12.6640625" style="41" hidden="1" customWidth="1"/>
    <col min="42" max="42" width="17" style="41" hidden="1" customWidth="1"/>
    <col min="43" max="43" width="10.109375" style="71" hidden="1" customWidth="1"/>
    <col min="44" max="44" width="52" style="41" hidden="1" customWidth="1"/>
    <col min="45" max="45" width="46.33203125" style="41" hidden="1" customWidth="1"/>
    <col min="46" max="46" width="104.109375" style="41" hidden="1" customWidth="1"/>
    <col min="47" max="47" width="26.109375" style="41" hidden="1" customWidth="1"/>
    <col min="48" max="49" width="21" style="41" hidden="1" customWidth="1"/>
    <col min="50" max="50" width="19.33203125" style="41" hidden="1" customWidth="1"/>
    <col min="51" max="52" width="17.33203125" style="42" hidden="1" customWidth="1"/>
    <col min="53" max="53" width="21.88671875" style="60" hidden="1" customWidth="1"/>
    <col min="54" max="54" width="110.44140625" style="41" hidden="1" customWidth="1"/>
    <col min="55" max="56" width="14.6640625" style="41" hidden="1" customWidth="1"/>
    <col min="57" max="57" width="41.33203125" style="41" hidden="1" customWidth="1"/>
    <col min="58" max="58" width="38.88671875" style="41" hidden="1" customWidth="1"/>
    <col min="59" max="59" width="15" style="41" hidden="1" customWidth="1"/>
    <col min="60" max="60" width="22.33203125" style="41" hidden="1" customWidth="1"/>
    <col min="61" max="61" width="19.33203125" style="41" hidden="1" customWidth="1"/>
    <col min="62" max="62" width="20" style="41" hidden="1" customWidth="1"/>
    <col min="63" max="63" width="17" style="41" hidden="1" customWidth="1"/>
    <col min="64" max="64" width="22.109375" style="41" hidden="1" customWidth="1"/>
    <col min="65" max="65" width="17.6640625" style="41" hidden="1" customWidth="1"/>
    <col min="66" max="66" width="23" style="41" hidden="1" customWidth="1"/>
    <col min="67" max="71" width="10.109375" style="41" hidden="1" customWidth="1"/>
    <col min="72" max="72" width="16.6640625" style="41" hidden="1" customWidth="1"/>
    <col min="73" max="73" width="19.5546875" style="41" hidden="1" customWidth="1"/>
    <col min="74" max="74" width="33.33203125" style="41" hidden="1" customWidth="1"/>
    <col min="75" max="75" width="35" style="41" hidden="1" customWidth="1"/>
    <col min="76" max="76" width="23" style="41" hidden="1" customWidth="1"/>
    <col min="77" max="77" width="23.88671875" style="41" hidden="1" customWidth="1"/>
    <col min="78" max="78" width="23.44140625" style="41" hidden="1" customWidth="1"/>
    <col min="79" max="79" width="10.109375" style="41" hidden="1" customWidth="1"/>
    <col min="80" max="80" width="27.5546875" style="41" hidden="1" customWidth="1"/>
    <col min="81" max="85" width="10.109375" style="41" hidden="1" customWidth="1"/>
    <col min="86" max="86" width="14.33203125" style="41" hidden="1" customWidth="1"/>
    <col min="87" max="87" width="21.109375" style="41" hidden="1" customWidth="1"/>
    <col min="88" max="88" width="51" style="41" hidden="1" customWidth="1"/>
    <col min="89" max="91" width="10.109375" style="41" hidden="1" customWidth="1"/>
    <col min="92" max="92" width="14.6640625" style="41" hidden="1" customWidth="1"/>
    <col min="93" max="93" width="17.33203125" style="41" hidden="1" customWidth="1"/>
    <col min="94" max="94" width="22.88671875" style="41" hidden="1" customWidth="1"/>
    <col min="95" max="95" width="10.109375" style="41" hidden="1" customWidth="1"/>
    <col min="96" max="96" width="61.5546875" style="41" hidden="1" customWidth="1"/>
    <col min="97" max="97" width="30.44140625" style="41" hidden="1" customWidth="1"/>
    <col min="98" max="100" width="10.109375" style="41" hidden="1" customWidth="1"/>
    <col min="101" max="101" width="40.5546875" style="41" hidden="1" customWidth="1"/>
    <col min="102" max="102" width="20.44140625" style="41" hidden="1" customWidth="1"/>
    <col min="103" max="104" width="10.109375" style="41" hidden="1" customWidth="1"/>
    <col min="105" max="105" width="22.6640625" style="41" hidden="1" customWidth="1"/>
    <col min="106" max="133" width="10.109375" style="41" hidden="1" customWidth="1"/>
    <col min="134" max="146" width="10.109375" style="41" customWidth="1"/>
    <col min="147" max="16384" width="10.109375" style="41"/>
  </cols>
  <sheetData>
    <row r="1" spans="2:108" ht="15.6" x14ac:dyDescent="0.3">
      <c r="AA1" s="31" t="s">
        <v>288</v>
      </c>
      <c r="AB1" s="31" t="s">
        <v>289</v>
      </c>
      <c r="AC1" s="31" t="s">
        <v>290</v>
      </c>
      <c r="AD1" s="32" t="s">
        <v>291</v>
      </c>
      <c r="AE1" s="32"/>
      <c r="AF1" s="32" t="s">
        <v>292</v>
      </c>
      <c r="AG1" s="32" t="s">
        <v>293</v>
      </c>
      <c r="AH1" s="33"/>
      <c r="AI1" s="31" t="s">
        <v>294</v>
      </c>
      <c r="AJ1" s="31" t="s">
        <v>295</v>
      </c>
      <c r="AK1" s="31" t="s">
        <v>296</v>
      </c>
      <c r="AL1" s="31" t="s">
        <v>297</v>
      </c>
      <c r="AM1" s="31" t="s">
        <v>298</v>
      </c>
      <c r="AN1" s="31" t="s">
        <v>299</v>
      </c>
      <c r="AO1" s="31" t="s">
        <v>300</v>
      </c>
      <c r="AP1" s="31" t="s">
        <v>301</v>
      </c>
      <c r="AQ1" s="34"/>
      <c r="AR1" s="31" t="s">
        <v>294</v>
      </c>
      <c r="AS1" s="31" t="s">
        <v>302</v>
      </c>
      <c r="AT1" s="31" t="s">
        <v>295</v>
      </c>
      <c r="AU1" s="31" t="s">
        <v>303</v>
      </c>
      <c r="AV1" s="31" t="s">
        <v>304</v>
      </c>
      <c r="AW1" s="31" t="s">
        <v>305</v>
      </c>
      <c r="AX1" s="31" t="s">
        <v>306</v>
      </c>
      <c r="AY1" s="35" t="s">
        <v>307</v>
      </c>
      <c r="AZ1" s="35" t="s">
        <v>308</v>
      </c>
      <c r="BA1" s="36"/>
      <c r="BB1" s="31" t="s">
        <v>309</v>
      </c>
      <c r="BC1" s="31" t="s">
        <v>310</v>
      </c>
      <c r="BD1" s="31" t="s">
        <v>305</v>
      </c>
      <c r="BE1" s="32" t="s">
        <v>311</v>
      </c>
      <c r="BF1" s="32" t="s">
        <v>312</v>
      </c>
      <c r="BG1" s="31" t="s">
        <v>307</v>
      </c>
      <c r="BH1" s="31" t="s">
        <v>308</v>
      </c>
      <c r="BI1" s="31" t="s">
        <v>313</v>
      </c>
      <c r="BJ1" s="31" t="s">
        <v>314</v>
      </c>
      <c r="BK1" s="31" t="s">
        <v>315</v>
      </c>
      <c r="BL1" s="31" t="s">
        <v>316</v>
      </c>
      <c r="BM1" s="31" t="s">
        <v>306</v>
      </c>
      <c r="BN1" s="31"/>
      <c r="BO1" s="31" t="s">
        <v>309</v>
      </c>
      <c r="BP1" s="31" t="s">
        <v>310</v>
      </c>
      <c r="BQ1" s="32" t="s">
        <v>312</v>
      </c>
      <c r="BT1" s="37" t="s">
        <v>317</v>
      </c>
      <c r="BU1" s="38" t="s">
        <v>318</v>
      </c>
      <c r="BV1" s="38" t="s">
        <v>319</v>
      </c>
      <c r="BW1" s="38" t="s">
        <v>320</v>
      </c>
      <c r="BX1" s="38" t="s">
        <v>321</v>
      </c>
      <c r="BY1" s="38" t="s">
        <v>322</v>
      </c>
      <c r="BZ1" s="38" t="s">
        <v>323</v>
      </c>
      <c r="CB1" s="38" t="s">
        <v>324</v>
      </c>
      <c r="CC1" s="38" t="s">
        <v>325</v>
      </c>
      <c r="CE1" s="38" t="s">
        <v>326</v>
      </c>
      <c r="CH1" s="38" t="s">
        <v>327</v>
      </c>
      <c r="CI1" s="38" t="s">
        <v>294</v>
      </c>
      <c r="CJ1" s="38" t="s">
        <v>302</v>
      </c>
      <c r="CK1" s="38" t="s">
        <v>328</v>
      </c>
      <c r="CN1" s="38" t="s">
        <v>329</v>
      </c>
      <c r="CO1" s="38" t="s">
        <v>330</v>
      </c>
      <c r="CP1" s="38" t="s">
        <v>331</v>
      </c>
      <c r="CR1" s="38" t="s">
        <v>332</v>
      </c>
      <c r="CS1" s="38" t="s">
        <v>333</v>
      </c>
      <c r="CW1" s="38" t="s">
        <v>334</v>
      </c>
      <c r="CX1" s="38" t="s">
        <v>335</v>
      </c>
      <c r="CY1" s="38" t="s">
        <v>336</v>
      </c>
      <c r="DA1" s="38" t="s">
        <v>337</v>
      </c>
      <c r="DB1" s="38" t="s">
        <v>338</v>
      </c>
      <c r="DD1" s="39" t="s">
        <v>339</v>
      </c>
    </row>
    <row r="2" spans="2:108" ht="23.4" x14ac:dyDescent="0.3">
      <c r="B2" s="40" t="s">
        <v>340</v>
      </c>
      <c r="AD2" s="41">
        <f>ROW()</f>
        <v>2</v>
      </c>
      <c r="AF2" s="33" t="s">
        <v>341</v>
      </c>
      <c r="AG2" s="33" t="s">
        <v>342</v>
      </c>
      <c r="AI2" s="41" t="s">
        <v>343</v>
      </c>
      <c r="AJ2" s="41" t="s">
        <v>344</v>
      </c>
      <c r="AK2" s="41" t="b">
        <v>0</v>
      </c>
      <c r="AL2" s="41">
        <f>AD56</f>
        <v>56</v>
      </c>
      <c r="AM2" s="41" t="s">
        <v>81</v>
      </c>
      <c r="AN2" s="41">
        <f>AD57</f>
        <v>57</v>
      </c>
      <c r="AO2" s="41" t="s">
        <v>89</v>
      </c>
      <c r="AP2" s="41">
        <f>AD57</f>
        <v>57</v>
      </c>
      <c r="AR2" s="41" t="s">
        <v>343</v>
      </c>
      <c r="AS2" s="41" t="s">
        <v>345</v>
      </c>
      <c r="AT2" s="41" t="s">
        <v>346</v>
      </c>
      <c r="AU2" s="41">
        <v>0</v>
      </c>
      <c r="AV2" s="41" t="s">
        <v>81</v>
      </c>
      <c r="AW2" s="42" t="b">
        <v>0</v>
      </c>
      <c r="AY2" s="42" t="b">
        <v>0</v>
      </c>
      <c r="AZ2" s="42" t="b">
        <v>0</v>
      </c>
      <c r="BB2" s="41" t="s">
        <v>347</v>
      </c>
      <c r="BC2" s="41" t="s">
        <v>348</v>
      </c>
      <c r="BD2" s="42" t="b">
        <v>0</v>
      </c>
      <c r="BE2" s="41" t="str">
        <f>N12</f>
        <v>U21019GJ1988PLC040325</v>
      </c>
      <c r="BF2" s="41" t="str">
        <f>""&amp;N12</f>
        <v>U21019GJ1988PLC040325</v>
      </c>
      <c r="BG2" s="41" t="b">
        <v>0</v>
      </c>
      <c r="BH2" s="41" t="b">
        <v>0</v>
      </c>
      <c r="BK2" s="41" t="e">
        <f ca="1">_xlfn.FORMULATEXT(BE2)</f>
        <v>#N/A</v>
      </c>
      <c r="BL2" s="41" t="e">
        <f ca="1">_xlfn.FORMULATEXT(BE2)</f>
        <v>#N/A</v>
      </c>
      <c r="BO2" s="33" t="s">
        <v>349</v>
      </c>
      <c r="BP2" s="33" t="s">
        <v>348</v>
      </c>
      <c r="BQ2" s="33">
        <v>2</v>
      </c>
      <c r="BT2" s="41" t="s">
        <v>350</v>
      </c>
      <c r="BU2" s="41" t="s">
        <v>351</v>
      </c>
      <c r="BV2" s="41" t="s">
        <v>352</v>
      </c>
      <c r="BW2" s="41" t="s">
        <v>353</v>
      </c>
      <c r="BX2" s="41" t="s">
        <v>354</v>
      </c>
      <c r="BY2" s="41" t="s">
        <v>355</v>
      </c>
      <c r="BZ2" s="41" t="s">
        <v>356</v>
      </c>
      <c r="CB2" s="41" t="s">
        <v>353</v>
      </c>
      <c r="CC2" s="41" t="s">
        <v>350</v>
      </c>
      <c r="CE2" s="41" t="s">
        <v>357</v>
      </c>
      <c r="CH2" s="41" t="str">
        <f>ADDRESS(ROW(E112),COLUMN(E112),4)</f>
        <v>E112</v>
      </c>
      <c r="CI2" s="41" t="s">
        <v>358</v>
      </c>
      <c r="CJ2" s="41" t="s">
        <v>359</v>
      </c>
      <c r="CK2" s="43">
        <v>0</v>
      </c>
      <c r="CN2" s="41" t="s">
        <v>360</v>
      </c>
      <c r="CO2" s="41" t="s">
        <v>104</v>
      </c>
      <c r="CP2" s="41" t="s">
        <v>80</v>
      </c>
      <c r="CS2" s="41" t="s">
        <v>93</v>
      </c>
      <c r="CW2" s="44" t="s">
        <v>362</v>
      </c>
      <c r="CX2" s="41" t="s">
        <v>353</v>
      </c>
      <c r="CY2" s="41" t="s">
        <v>363</v>
      </c>
      <c r="DA2" s="41" t="s">
        <v>353</v>
      </c>
      <c r="DB2" s="41" t="s">
        <v>352</v>
      </c>
      <c r="DD2" s="41" t="s">
        <v>364</v>
      </c>
    </row>
    <row r="3" spans="2:108" ht="14.55" customHeight="1" x14ac:dyDescent="0.3">
      <c r="B3" s="45" t="s">
        <v>365</v>
      </c>
      <c r="AD3" s="41">
        <f>ROW()</f>
        <v>3</v>
      </c>
      <c r="AF3" s="33" t="s">
        <v>366</v>
      </c>
      <c r="AG3" s="41" t="s">
        <v>367</v>
      </c>
      <c r="AI3" s="41" t="s">
        <v>368</v>
      </c>
      <c r="AJ3" s="41" t="s">
        <v>369</v>
      </c>
      <c r="AK3" s="41" t="b">
        <v>0</v>
      </c>
      <c r="AL3" s="41">
        <f>AD61</f>
        <v>61</v>
      </c>
      <c r="AM3" s="41" t="s">
        <v>81</v>
      </c>
      <c r="AN3" s="41">
        <f>AD62</f>
        <v>62</v>
      </c>
      <c r="AO3" s="41" t="s">
        <v>96</v>
      </c>
      <c r="AP3" s="41">
        <f>AD62</f>
        <v>62</v>
      </c>
      <c r="AR3" s="41" t="s">
        <v>343</v>
      </c>
      <c r="AS3" s="41" t="s">
        <v>370</v>
      </c>
      <c r="AT3" s="41" t="s">
        <v>346</v>
      </c>
      <c r="AU3" s="41">
        <v>0</v>
      </c>
      <c r="AV3" s="41" t="s">
        <v>83</v>
      </c>
      <c r="AW3" s="42" t="b">
        <v>0</v>
      </c>
      <c r="AY3" s="42" t="b">
        <v>1</v>
      </c>
      <c r="AZ3" s="42" t="b">
        <v>0</v>
      </c>
      <c r="BB3" s="41" t="s">
        <v>371</v>
      </c>
      <c r="BC3" s="41" t="s">
        <v>348</v>
      </c>
      <c r="BD3" s="42" t="b">
        <v>0</v>
      </c>
      <c r="BE3" s="41" t="str">
        <f>N14</f>
        <v>01/04/2024</v>
      </c>
      <c r="BF3" s="41" t="str">
        <f>""&amp;N14</f>
        <v>01/04/2024</v>
      </c>
      <c r="BG3" s="41" t="b">
        <v>0</v>
      </c>
      <c r="BH3" s="41" t="b">
        <v>0</v>
      </c>
      <c r="BK3" s="41" t="e">
        <f ca="1">_xlfn.FORMULATEXT(BE3)</f>
        <v>#N/A</v>
      </c>
      <c r="BL3" s="41" t="e">
        <f ca="1">_xlfn.FORMULATEXT(BE3)</f>
        <v>#N/A</v>
      </c>
      <c r="BO3" s="33" t="s">
        <v>372</v>
      </c>
      <c r="BP3" s="33" t="s">
        <v>348</v>
      </c>
      <c r="BQ3" s="33">
        <v>212425</v>
      </c>
      <c r="BT3" s="41" t="s">
        <v>373</v>
      </c>
      <c r="BU3" s="41" t="s">
        <v>374</v>
      </c>
      <c r="BV3" s="41" t="s">
        <v>375</v>
      </c>
      <c r="BW3" s="41" t="s">
        <v>376</v>
      </c>
      <c r="BX3" s="41" t="s">
        <v>377</v>
      </c>
      <c r="BY3" s="41" t="s">
        <v>378</v>
      </c>
      <c r="BZ3" s="41" t="s">
        <v>379</v>
      </c>
      <c r="CB3" s="41" t="s">
        <v>357</v>
      </c>
      <c r="CC3" s="41" t="s">
        <v>373</v>
      </c>
      <c r="CE3" s="41" t="s">
        <v>380</v>
      </c>
      <c r="CH3" s="41" t="str">
        <f>ADDRESS(ROW(E113),COLUMN(E113),4)</f>
        <v>E113</v>
      </c>
      <c r="CI3" s="41" t="s">
        <v>358</v>
      </c>
      <c r="CJ3" s="41" t="s">
        <v>381</v>
      </c>
      <c r="CK3" s="43" t="s">
        <v>382</v>
      </c>
      <c r="CN3" s="41" t="s">
        <v>383</v>
      </c>
      <c r="CO3" s="41" t="s">
        <v>125</v>
      </c>
      <c r="CP3" s="41" t="s">
        <v>81</v>
      </c>
      <c r="CW3" s="44" t="s">
        <v>384</v>
      </c>
      <c r="CX3" s="41" t="s">
        <v>385</v>
      </c>
      <c r="CY3" s="41" t="s">
        <v>386</v>
      </c>
      <c r="DA3" s="41" t="s">
        <v>387</v>
      </c>
      <c r="DB3" s="41" t="s">
        <v>388</v>
      </c>
      <c r="DD3" s="46" t="s">
        <v>389</v>
      </c>
    </row>
    <row r="4" spans="2:108" ht="14.55" customHeight="1" x14ac:dyDescent="0.3">
      <c r="B4" s="47" t="s">
        <v>390</v>
      </c>
      <c r="AD4" s="41">
        <f>ROW()</f>
        <v>4</v>
      </c>
      <c r="AF4" s="41" t="s">
        <v>391</v>
      </c>
      <c r="AG4" s="41" t="s">
        <v>392</v>
      </c>
      <c r="AI4" s="41" t="s">
        <v>393</v>
      </c>
      <c r="AJ4" s="41" t="s">
        <v>394</v>
      </c>
      <c r="AK4" s="41" t="b">
        <v>0</v>
      </c>
      <c r="AL4" s="41">
        <f>AD83</f>
        <v>83</v>
      </c>
      <c r="AM4" s="41" t="s">
        <v>81</v>
      </c>
      <c r="AN4" s="41">
        <f>AD98</f>
        <v>98</v>
      </c>
      <c r="AO4" s="41" t="s">
        <v>395</v>
      </c>
      <c r="AP4" s="41">
        <f>AD98</f>
        <v>98</v>
      </c>
      <c r="AR4" s="41" t="s">
        <v>343</v>
      </c>
      <c r="AS4" s="41" t="s">
        <v>396</v>
      </c>
      <c r="AT4" s="41" t="s">
        <v>346</v>
      </c>
      <c r="AU4" s="41">
        <v>0</v>
      </c>
      <c r="AV4" s="41" t="s">
        <v>86</v>
      </c>
      <c r="AW4" s="42" t="b">
        <v>0</v>
      </c>
      <c r="AY4" s="42" t="b">
        <v>1</v>
      </c>
      <c r="AZ4" s="42" t="b">
        <v>1</v>
      </c>
      <c r="BB4" s="41" t="s">
        <v>397</v>
      </c>
      <c r="BC4" s="41" t="s">
        <v>348</v>
      </c>
      <c r="BD4" s="42" t="b">
        <v>0</v>
      </c>
      <c r="BE4" s="41" t="str">
        <f>N16</f>
        <v>31/03/2025</v>
      </c>
      <c r="BF4" s="41" t="str">
        <f>""&amp;N16</f>
        <v>31/03/2025</v>
      </c>
      <c r="BG4" s="41" t="b">
        <v>0</v>
      </c>
      <c r="BH4" s="41" t="b">
        <v>0</v>
      </c>
      <c r="BK4" s="41" t="e">
        <f ca="1">_xlfn.FORMULATEXT(BE4)</f>
        <v>#N/A</v>
      </c>
      <c r="BL4" s="41" t="e">
        <f ca="1">_xlfn.FORMULATEXT(BE4)</f>
        <v>#N/A</v>
      </c>
      <c r="BO4" s="33" t="s">
        <v>398</v>
      </c>
      <c r="BP4" s="33" t="s">
        <v>348</v>
      </c>
      <c r="BQ4" s="33" t="s">
        <v>44</v>
      </c>
      <c r="BV4" s="41" t="s">
        <v>399</v>
      </c>
      <c r="BW4" s="41" t="s">
        <v>400</v>
      </c>
      <c r="BX4" s="41" t="s">
        <v>401</v>
      </c>
      <c r="BY4" s="41" t="s">
        <v>402</v>
      </c>
      <c r="BZ4" s="41" t="s">
        <v>403</v>
      </c>
      <c r="CB4" s="41" t="s">
        <v>376</v>
      </c>
      <c r="CC4" s="41" t="s">
        <v>404</v>
      </c>
      <c r="CE4" s="41" t="s">
        <v>405</v>
      </c>
      <c r="CH4" s="41" t="str">
        <f>ADDRESS(ROW(H112),COLUMN(H112),4)</f>
        <v>H112</v>
      </c>
      <c r="CI4" s="41" t="s">
        <v>358</v>
      </c>
      <c r="CJ4" s="41" t="s">
        <v>406</v>
      </c>
      <c r="CK4" s="41">
        <v>0</v>
      </c>
      <c r="CN4" s="41" t="s">
        <v>407</v>
      </c>
      <c r="CO4" s="41" t="s">
        <v>141</v>
      </c>
      <c r="CP4" s="41" t="s">
        <v>82</v>
      </c>
      <c r="CW4" s="44" t="s">
        <v>408</v>
      </c>
      <c r="CX4" s="41" t="s">
        <v>409</v>
      </c>
      <c r="CY4" s="41" t="s">
        <v>410</v>
      </c>
      <c r="DA4" s="41" t="s">
        <v>411</v>
      </c>
      <c r="DD4" s="48" t="s">
        <v>412</v>
      </c>
    </row>
    <row r="5" spans="2:108" ht="14.4" x14ac:dyDescent="0.3">
      <c r="AD5" s="41">
        <f>ROW()</f>
        <v>5</v>
      </c>
      <c r="AF5" s="41" t="s">
        <v>413</v>
      </c>
      <c r="AG5" s="41" t="s">
        <v>414</v>
      </c>
      <c r="AI5" s="41" t="s">
        <v>415</v>
      </c>
      <c r="AJ5" s="41" t="s">
        <v>416</v>
      </c>
      <c r="AK5" s="41" t="b">
        <v>0</v>
      </c>
      <c r="AL5" s="41">
        <f>AD104</f>
        <v>104</v>
      </c>
      <c r="AM5" s="41" t="s">
        <v>81</v>
      </c>
      <c r="AN5" s="41">
        <f>AD105</f>
        <v>105</v>
      </c>
      <c r="AO5" s="41" t="s">
        <v>98</v>
      </c>
      <c r="AP5" s="41">
        <f>AD105</f>
        <v>105</v>
      </c>
      <c r="AR5" s="41" t="s">
        <v>368</v>
      </c>
      <c r="AS5" s="41" t="s">
        <v>417</v>
      </c>
      <c r="AT5" s="41" t="s">
        <v>418</v>
      </c>
      <c r="AU5" s="41">
        <v>0</v>
      </c>
      <c r="AV5" s="41" t="s">
        <v>81</v>
      </c>
      <c r="AW5" s="42" t="b">
        <v>0</v>
      </c>
      <c r="AY5" s="42" t="b">
        <v>1</v>
      </c>
      <c r="AZ5" s="42" t="b">
        <v>0</v>
      </c>
      <c r="BB5" s="41" t="s">
        <v>419</v>
      </c>
      <c r="BC5" s="41" t="s">
        <v>420</v>
      </c>
      <c r="BD5" s="42" t="b">
        <v>0</v>
      </c>
      <c r="BE5" s="41" t="str">
        <f>IF(AA18=1,"Y","N")</f>
        <v>Y</v>
      </c>
      <c r="BF5" s="41" t="str">
        <f>BE5</f>
        <v>Y</v>
      </c>
      <c r="BG5" s="41" t="b">
        <v>0</v>
      </c>
      <c r="BH5" s="41" t="b">
        <v>0</v>
      </c>
      <c r="BJ5" s="41">
        <f>AA18</f>
        <v>1</v>
      </c>
      <c r="BK5" s="41" t="e">
        <f ca="1">_xlfn.FORMULATEXT(BJ5)</f>
        <v>#N/A</v>
      </c>
      <c r="BL5" s="41" t="s">
        <v>421</v>
      </c>
      <c r="BO5" s="33" t="s">
        <v>422</v>
      </c>
      <c r="BP5" s="33" t="s">
        <v>348</v>
      </c>
      <c r="BQ5" s="33" t="s">
        <v>423</v>
      </c>
      <c r="BW5" s="41" t="s">
        <v>424</v>
      </c>
      <c r="BZ5" s="41" t="s">
        <v>425</v>
      </c>
      <c r="CB5" s="41" t="s">
        <v>400</v>
      </c>
      <c r="CH5" s="41" t="str">
        <f>ADDRESS(ROW(H113),COLUMN(H113),4)</f>
        <v>H113</v>
      </c>
      <c r="CI5" s="41" t="s">
        <v>358</v>
      </c>
      <c r="CJ5" s="41" t="s">
        <v>426</v>
      </c>
      <c r="CK5" s="43" t="s">
        <v>382</v>
      </c>
      <c r="CN5" s="41" t="s">
        <v>427</v>
      </c>
      <c r="CO5" s="41" t="s">
        <v>106</v>
      </c>
      <c r="CP5" s="41" t="s">
        <v>83</v>
      </c>
      <c r="CW5" s="44" t="s">
        <v>389</v>
      </c>
      <c r="CX5" s="41" t="s">
        <v>428</v>
      </c>
      <c r="DA5" s="41" t="s">
        <v>429</v>
      </c>
    </row>
    <row r="6" spans="2:108" ht="16.5" customHeight="1" x14ac:dyDescent="0.3">
      <c r="B6" s="47" t="s">
        <v>430</v>
      </c>
      <c r="AD6" s="41">
        <f>ROW()</f>
        <v>6</v>
      </c>
      <c r="AF6" s="49" t="s">
        <v>431</v>
      </c>
      <c r="AG6" s="49" t="s">
        <v>432</v>
      </c>
      <c r="AI6" s="41" t="s">
        <v>358</v>
      </c>
      <c r="AJ6" s="41" t="s">
        <v>433</v>
      </c>
      <c r="AK6" s="41" t="b">
        <v>1</v>
      </c>
      <c r="AL6" s="41">
        <f>AD117</f>
        <v>117</v>
      </c>
      <c r="AM6" s="41" t="s">
        <v>81</v>
      </c>
      <c r="AN6" s="41">
        <f>AD121</f>
        <v>121</v>
      </c>
      <c r="AO6" s="41" t="s">
        <v>96</v>
      </c>
      <c r="AP6" s="41">
        <f>AD122</f>
        <v>122</v>
      </c>
      <c r="AR6" s="41" t="s">
        <v>368</v>
      </c>
      <c r="AS6" s="41" t="s">
        <v>434</v>
      </c>
      <c r="AT6" s="41" t="s">
        <v>418</v>
      </c>
      <c r="AU6" s="41">
        <v>0</v>
      </c>
      <c r="AV6" s="41" t="s">
        <v>85</v>
      </c>
      <c r="AW6" s="42" t="b">
        <v>0</v>
      </c>
      <c r="AY6" s="42" t="b">
        <v>1</v>
      </c>
      <c r="AZ6" s="42" t="b">
        <v>1</v>
      </c>
      <c r="BB6" s="41" t="s">
        <v>435</v>
      </c>
      <c r="BC6" s="41" t="s">
        <v>348</v>
      </c>
      <c r="BD6" s="42" t="b">
        <v>0</v>
      </c>
      <c r="BE6" s="41">
        <f>N20</f>
        <v>0</v>
      </c>
      <c r="BF6" s="41" t="str">
        <f>""&amp;N20</f>
        <v/>
      </c>
      <c r="BG6" s="41" t="b">
        <v>0</v>
      </c>
      <c r="BH6" s="41" t="b">
        <v>0</v>
      </c>
      <c r="BK6" s="41" t="e">
        <f ca="1">_xlfn.FORMULATEXT(BE6)</f>
        <v>#N/A</v>
      </c>
      <c r="BL6" s="41" t="e">
        <f ca="1">_xlfn.FORMULATEXT(BE6)</f>
        <v>#N/A</v>
      </c>
      <c r="BO6" s="2" t="s">
        <v>436</v>
      </c>
      <c r="BP6" s="33" t="s">
        <v>348</v>
      </c>
      <c r="BQ6" s="41">
        <v>23</v>
      </c>
      <c r="BW6" s="41" t="s">
        <v>437</v>
      </c>
      <c r="BZ6" s="41" t="s">
        <v>438</v>
      </c>
      <c r="CB6" s="41" t="s">
        <v>424</v>
      </c>
      <c r="CH6" s="41" t="str">
        <f>ADDRESS(ROW(K112),COLUMN(K112),4)</f>
        <v>K112</v>
      </c>
      <c r="CI6" s="41" t="s">
        <v>358</v>
      </c>
      <c r="CJ6" s="41" t="s">
        <v>439</v>
      </c>
      <c r="CK6" s="41">
        <v>0</v>
      </c>
      <c r="CN6" s="41" t="s">
        <v>440</v>
      </c>
      <c r="CO6" s="41" t="s">
        <v>127</v>
      </c>
      <c r="CP6" s="41" t="s">
        <v>84</v>
      </c>
      <c r="CX6" s="41" t="s">
        <v>424</v>
      </c>
    </row>
    <row r="7" spans="2:108" ht="14.4" x14ac:dyDescent="0.3">
      <c r="AD7" s="41">
        <f>ROW()</f>
        <v>7</v>
      </c>
      <c r="AF7" s="41" t="s">
        <v>441</v>
      </c>
      <c r="AG7" s="41" t="s">
        <v>442</v>
      </c>
      <c r="AI7" s="41" t="s">
        <v>443</v>
      </c>
      <c r="AJ7" s="41" t="s">
        <v>444</v>
      </c>
      <c r="AK7" s="41" t="b">
        <v>1</v>
      </c>
      <c r="AL7" s="41">
        <f>AD131</f>
        <v>131</v>
      </c>
      <c r="AM7" s="41" t="s">
        <v>81</v>
      </c>
      <c r="AN7" s="41">
        <f>AD135</f>
        <v>135</v>
      </c>
      <c r="AO7" s="41" t="s">
        <v>96</v>
      </c>
      <c r="AP7" s="41">
        <f>AD136</f>
        <v>136</v>
      </c>
      <c r="AR7" s="41" t="s">
        <v>368</v>
      </c>
      <c r="AS7" s="41" t="s">
        <v>445</v>
      </c>
      <c r="AT7" s="41" t="s">
        <v>418</v>
      </c>
      <c r="AU7" s="41">
        <v>0</v>
      </c>
      <c r="AV7" s="41" t="s">
        <v>89</v>
      </c>
      <c r="AW7" s="42" t="b">
        <v>0</v>
      </c>
      <c r="AY7" s="42" t="b">
        <v>1</v>
      </c>
      <c r="AZ7" s="42" t="b">
        <v>1</v>
      </c>
      <c r="BB7" s="41" t="s">
        <v>446</v>
      </c>
      <c r="BC7" s="41" t="s">
        <v>348</v>
      </c>
      <c r="BD7" s="42" t="b">
        <v>0</v>
      </c>
      <c r="BE7" s="41" t="str">
        <f>F24</f>
        <v>KALPTARU PAPERS LIMITED</v>
      </c>
      <c r="BF7" s="41" t="str">
        <f>""&amp;F24</f>
        <v>KALPTARU PAPERS LIMITED</v>
      </c>
      <c r="BG7" s="41" t="b">
        <v>0</v>
      </c>
      <c r="BH7" s="41" t="b">
        <v>0</v>
      </c>
      <c r="BK7" s="41" t="e">
        <f ca="1">_xlfn.FORMULATEXT(BE7)</f>
        <v>#N/A</v>
      </c>
      <c r="BL7" s="41" t="e">
        <f ca="1">_xlfn.FORMULATEXT(BE7)</f>
        <v>#N/A</v>
      </c>
      <c r="BO7" s="2" t="s">
        <v>447</v>
      </c>
      <c r="BP7" s="33" t="s">
        <v>348</v>
      </c>
      <c r="BQ7" s="41">
        <v>110</v>
      </c>
      <c r="CB7" s="41" t="s">
        <v>437</v>
      </c>
      <c r="CH7" s="41" t="str">
        <f>ADDRESS(ROW(K113),COLUMN(K113),4)</f>
        <v>K113</v>
      </c>
      <c r="CI7" s="41" t="s">
        <v>358</v>
      </c>
      <c r="CJ7" s="41" t="s">
        <v>448</v>
      </c>
      <c r="CK7" s="43" t="s">
        <v>382</v>
      </c>
      <c r="CN7" s="41" t="s">
        <v>449</v>
      </c>
      <c r="CO7" s="41" t="s">
        <v>143</v>
      </c>
      <c r="CP7" s="41" t="s">
        <v>85</v>
      </c>
      <c r="CX7" s="41" t="s">
        <v>450</v>
      </c>
    </row>
    <row r="8" spans="2:108" ht="14.4" x14ac:dyDescent="0.3">
      <c r="B8" s="50" t="s">
        <v>451</v>
      </c>
      <c r="AD8" s="41">
        <f>ROW()</f>
        <v>8</v>
      </c>
      <c r="AF8" s="41" t="s">
        <v>452</v>
      </c>
      <c r="AG8" s="41" t="s">
        <v>453</v>
      </c>
      <c r="AI8" s="41" t="s">
        <v>454</v>
      </c>
      <c r="AJ8" s="41" t="s">
        <v>455</v>
      </c>
      <c r="AK8" s="41" t="b">
        <v>0</v>
      </c>
      <c r="AL8" s="41">
        <f>AD203</f>
        <v>203</v>
      </c>
      <c r="AM8" s="41" t="s">
        <v>81</v>
      </c>
      <c r="AN8" s="41">
        <f>AD204</f>
        <v>204</v>
      </c>
      <c r="AO8" s="41" t="s">
        <v>96</v>
      </c>
      <c r="AP8" s="41">
        <f>AD204</f>
        <v>204</v>
      </c>
      <c r="AR8" s="41" t="s">
        <v>368</v>
      </c>
      <c r="AS8" s="41" t="s">
        <v>456</v>
      </c>
      <c r="AT8" s="41" t="s">
        <v>418</v>
      </c>
      <c r="AU8" s="41">
        <v>0</v>
      </c>
      <c r="AV8" s="41" t="s">
        <v>93</v>
      </c>
      <c r="AW8" s="42" t="b">
        <v>0</v>
      </c>
      <c r="AY8" s="42" t="b">
        <v>1</v>
      </c>
      <c r="AZ8" s="42" t="b">
        <v>0</v>
      </c>
      <c r="BB8" s="41" t="s">
        <v>457</v>
      </c>
      <c r="BC8" s="41" t="s">
        <v>458</v>
      </c>
      <c r="BD8" s="42" t="b">
        <v>0</v>
      </c>
      <c r="BE8" s="51"/>
      <c r="BG8" s="41" t="b">
        <v>0</v>
      </c>
      <c r="BH8" s="41" t="b">
        <v>0</v>
      </c>
      <c r="BK8" s="41" t="s">
        <v>460</v>
      </c>
      <c r="BL8" s="41" t="s">
        <v>460</v>
      </c>
      <c r="BO8" s="52" t="s">
        <v>461</v>
      </c>
      <c r="BP8" s="52" t="s">
        <v>348</v>
      </c>
      <c r="BQ8" s="52" t="s">
        <v>462</v>
      </c>
      <c r="CB8" s="41" t="s">
        <v>380</v>
      </c>
      <c r="CH8" s="41" t="str">
        <f>ADDRESS(ROW(N112),COLUMN(N112),4)</f>
        <v>N112</v>
      </c>
      <c r="CI8" s="41" t="s">
        <v>358</v>
      </c>
      <c r="CJ8" s="41" t="s">
        <v>463</v>
      </c>
      <c r="CK8" s="41">
        <v>0</v>
      </c>
      <c r="CN8" s="41" t="s">
        <v>464</v>
      </c>
      <c r="CO8" s="41" t="s">
        <v>157</v>
      </c>
      <c r="CP8" s="41" t="s">
        <v>86</v>
      </c>
      <c r="CX8" s="41" t="s">
        <v>380</v>
      </c>
    </row>
    <row r="9" spans="2:108" ht="14.4" x14ac:dyDescent="0.3">
      <c r="AD9" s="41">
        <f>ROW()</f>
        <v>9</v>
      </c>
      <c r="AF9" s="41" t="s">
        <v>465</v>
      </c>
      <c r="AG9" s="41" t="s">
        <v>466</v>
      </c>
      <c r="AI9" s="41" t="s">
        <v>467</v>
      </c>
      <c r="AJ9" s="41" t="s">
        <v>468</v>
      </c>
      <c r="AK9" s="41" t="b">
        <v>0</v>
      </c>
      <c r="AL9" s="41">
        <f>AD207</f>
        <v>207</v>
      </c>
      <c r="AM9" s="41" t="s">
        <v>81</v>
      </c>
      <c r="AN9" s="41">
        <f>AD208</f>
        <v>208</v>
      </c>
      <c r="AO9" s="41" t="s">
        <v>98</v>
      </c>
      <c r="AP9" s="41">
        <f>AD208</f>
        <v>208</v>
      </c>
      <c r="AR9" s="41" t="s">
        <v>393</v>
      </c>
      <c r="AS9" s="41" t="s">
        <v>345</v>
      </c>
      <c r="AT9" s="41" t="s">
        <v>469</v>
      </c>
      <c r="AU9" s="41">
        <v>0</v>
      </c>
      <c r="AV9" s="41" t="s">
        <v>81</v>
      </c>
      <c r="AW9" s="42" t="b">
        <v>0</v>
      </c>
      <c r="AY9" s="42" t="b">
        <v>0</v>
      </c>
      <c r="AZ9" s="42" t="b">
        <v>0</v>
      </c>
      <c r="BB9" s="41" t="s">
        <v>470</v>
      </c>
      <c r="BC9" s="41" t="s">
        <v>348</v>
      </c>
      <c r="BD9" s="42" t="b">
        <v>0</v>
      </c>
      <c r="BE9" s="43" t="str">
        <f>F26</f>
        <v>23.02411</v>
      </c>
      <c r="BF9" s="41" t="str">
        <f>""&amp;F26</f>
        <v>23.02411</v>
      </c>
      <c r="BG9" s="41" t="b">
        <v>1</v>
      </c>
      <c r="BH9" s="41" t="b">
        <v>1</v>
      </c>
      <c r="BK9" s="41" t="e">
        <f ca="1">_xlfn.FORMULATEXT(BE9)</f>
        <v>#N/A</v>
      </c>
      <c r="BL9" s="41" t="e">
        <f ca="1">_xlfn.FORMULATEXT(BE9)</f>
        <v>#N/A</v>
      </c>
      <c r="CB9" s="41" t="s">
        <v>405</v>
      </c>
      <c r="CH9" s="41" t="str">
        <f>ADDRESS(ROW(N113),COLUMN(N113),4)</f>
        <v>N113</v>
      </c>
      <c r="CI9" s="41" t="s">
        <v>358</v>
      </c>
      <c r="CJ9" s="41" t="s">
        <v>471</v>
      </c>
      <c r="CK9" s="43" t="s">
        <v>382</v>
      </c>
      <c r="CN9" s="41" t="s">
        <v>472</v>
      </c>
      <c r="CO9" s="41" t="s">
        <v>167</v>
      </c>
      <c r="CP9" s="41" t="s">
        <v>87</v>
      </c>
      <c r="CX9" s="41" t="s">
        <v>405</v>
      </c>
    </row>
    <row r="10" spans="2:108" ht="14.4" x14ac:dyDescent="0.3">
      <c r="B10" s="53" t="s">
        <v>473</v>
      </c>
      <c r="AD10" s="41">
        <f>ROW()</f>
        <v>10</v>
      </c>
      <c r="AF10" s="41" t="s">
        <v>474</v>
      </c>
      <c r="AG10" s="41" t="s">
        <v>475</v>
      </c>
      <c r="AI10" s="41" t="s">
        <v>476</v>
      </c>
      <c r="AJ10" s="41" t="s">
        <v>477</v>
      </c>
      <c r="AK10" s="41" t="b">
        <v>0</v>
      </c>
      <c r="AL10" s="41">
        <f>AD215</f>
        <v>215</v>
      </c>
      <c r="AM10" s="41" t="s">
        <v>81</v>
      </c>
      <c r="AN10" s="41">
        <f>AD216</f>
        <v>216</v>
      </c>
      <c r="AO10" s="41" t="s">
        <v>96</v>
      </c>
      <c r="AP10" s="41">
        <f>AD216</f>
        <v>216</v>
      </c>
      <c r="AR10" s="41" t="s">
        <v>393</v>
      </c>
      <c r="AS10" s="41" t="s">
        <v>478</v>
      </c>
      <c r="AT10" s="41" t="s">
        <v>469</v>
      </c>
      <c r="AU10" s="41">
        <v>0</v>
      </c>
      <c r="AV10" s="41" t="s">
        <v>83</v>
      </c>
      <c r="AW10" s="42" t="b">
        <v>0</v>
      </c>
      <c r="AY10" s="42" t="b">
        <v>1</v>
      </c>
      <c r="AZ10" s="42" t="b">
        <v>0</v>
      </c>
      <c r="BB10" s="41" t="s">
        <v>479</v>
      </c>
      <c r="BC10" s="41" t="s">
        <v>348</v>
      </c>
      <c r="BD10" s="42" t="b">
        <v>0</v>
      </c>
      <c r="BE10" s="41" t="str">
        <f>F27</f>
        <v>72.3057</v>
      </c>
      <c r="BF10" s="41" t="str">
        <f>""&amp;F27</f>
        <v>72.3057</v>
      </c>
      <c r="BG10" s="41" t="b">
        <v>1</v>
      </c>
      <c r="BH10" s="41" t="b">
        <v>1</v>
      </c>
      <c r="BK10" s="41" t="e">
        <f ca="1">_xlfn.FORMULATEXT(BE10)</f>
        <v>#N/A</v>
      </c>
      <c r="BL10" s="41" t="e">
        <f ca="1">_xlfn.FORMULATEXT(BE10)</f>
        <v>#N/A</v>
      </c>
      <c r="CB10" s="41" t="s">
        <v>352</v>
      </c>
      <c r="CH10" s="41" t="str">
        <f>ADDRESS(ROW(E126),COLUMN(E126),4)</f>
        <v>E126</v>
      </c>
      <c r="CI10" s="41" t="s">
        <v>443</v>
      </c>
      <c r="CJ10" s="41" t="s">
        <v>359</v>
      </c>
      <c r="CK10" s="41">
        <v>0</v>
      </c>
      <c r="CN10" s="41" t="s">
        <v>480</v>
      </c>
      <c r="CO10" s="41" t="s">
        <v>107</v>
      </c>
      <c r="CP10" s="41" t="s">
        <v>88</v>
      </c>
      <c r="CX10" s="41" t="s">
        <v>352</v>
      </c>
    </row>
    <row r="11" spans="2:108" ht="14.4" x14ac:dyDescent="0.3">
      <c r="AD11" s="41">
        <f>ROW()</f>
        <v>11</v>
      </c>
      <c r="AF11" s="41" t="s">
        <v>481</v>
      </c>
      <c r="AG11" s="41" t="s">
        <v>482</v>
      </c>
      <c r="AI11" s="41" t="s">
        <v>483</v>
      </c>
      <c r="AJ11" s="41" t="s">
        <v>484</v>
      </c>
      <c r="AK11" s="41" t="b">
        <v>0</v>
      </c>
      <c r="AL11" s="41">
        <f>AD219</f>
        <v>219</v>
      </c>
      <c r="AM11" s="41" t="s">
        <v>81</v>
      </c>
      <c r="AN11" s="41">
        <f>AD220</f>
        <v>220</v>
      </c>
      <c r="AO11" s="41" t="s">
        <v>98</v>
      </c>
      <c r="AP11" s="41">
        <f>AD220</f>
        <v>220</v>
      </c>
      <c r="AR11" s="41" t="s">
        <v>393</v>
      </c>
      <c r="AS11" s="41" t="s">
        <v>485</v>
      </c>
      <c r="AT11" s="41" t="s">
        <v>469</v>
      </c>
      <c r="AU11" s="41">
        <v>0</v>
      </c>
      <c r="AV11" s="41" t="s">
        <v>86</v>
      </c>
      <c r="AW11" s="42" t="b">
        <v>0</v>
      </c>
      <c r="AY11" s="42" t="b">
        <v>1</v>
      </c>
      <c r="AZ11" s="42" t="b">
        <v>1</v>
      </c>
      <c r="BB11" s="41" t="s">
        <v>486</v>
      </c>
      <c r="BC11" s="41" t="s">
        <v>348</v>
      </c>
      <c r="BD11" s="42" t="b">
        <v>0</v>
      </c>
      <c r="BE11" s="41" t="str">
        <f>J24</f>
        <v>KALPTARU PAPERS LIMITED</v>
      </c>
      <c r="BF11" s="41" t="str">
        <f>""&amp;J24</f>
        <v>KALPTARU PAPERS LIMITED</v>
      </c>
      <c r="BG11" s="41" t="b">
        <v>1</v>
      </c>
      <c r="BH11" s="41" t="b">
        <v>0</v>
      </c>
      <c r="BK11" s="41" t="e">
        <f ca="1">_xlfn.FORMULATEXT(BE11)</f>
        <v>#N/A</v>
      </c>
      <c r="BL11" s="41" t="e">
        <f ca="1">_xlfn.FORMULATEXT(BE11)</f>
        <v>#N/A</v>
      </c>
      <c r="CB11" s="41" t="s">
        <v>375</v>
      </c>
      <c r="CH11" s="41" t="str">
        <f>ADDRESS(ROW(E127),COLUMN(E127),4)</f>
        <v>E127</v>
      </c>
      <c r="CI11" s="41" t="s">
        <v>443</v>
      </c>
      <c r="CJ11" s="41" t="s">
        <v>381</v>
      </c>
      <c r="CK11" s="43" t="s">
        <v>382</v>
      </c>
      <c r="CN11" s="41" t="s">
        <v>487</v>
      </c>
      <c r="CO11" s="41" t="s">
        <v>128</v>
      </c>
      <c r="CP11" s="41" t="s">
        <v>89</v>
      </c>
      <c r="CX11" s="41" t="s">
        <v>375</v>
      </c>
    </row>
    <row r="12" spans="2:108" ht="14.4" x14ac:dyDescent="0.3">
      <c r="B12" s="47" t="s">
        <v>488</v>
      </c>
      <c r="N12" s="228" t="s">
        <v>489</v>
      </c>
      <c r="O12" s="229"/>
      <c r="P12" s="130"/>
      <c r="AD12" s="41">
        <f>ROW()</f>
        <v>12</v>
      </c>
      <c r="AF12" s="41" t="s">
        <v>490</v>
      </c>
      <c r="AG12" s="41" t="s">
        <v>491</v>
      </c>
      <c r="AI12" s="41" t="s">
        <v>492</v>
      </c>
      <c r="AJ12" s="41" t="s">
        <v>493</v>
      </c>
      <c r="AK12" s="41" t="b">
        <v>0</v>
      </c>
      <c r="AL12" s="41">
        <f>AD227</f>
        <v>227</v>
      </c>
      <c r="AM12" s="41" t="s">
        <v>81</v>
      </c>
      <c r="AN12" s="41">
        <f>AD228</f>
        <v>228</v>
      </c>
      <c r="AO12" s="41" t="s">
        <v>96</v>
      </c>
      <c r="AP12" s="41">
        <f>AD228</f>
        <v>228</v>
      </c>
      <c r="AR12" s="41" t="s">
        <v>393</v>
      </c>
      <c r="AS12" s="41" t="s">
        <v>494</v>
      </c>
      <c r="AT12" s="41" t="s">
        <v>469</v>
      </c>
      <c r="AU12" s="41">
        <v>0</v>
      </c>
      <c r="AV12" s="41" t="s">
        <v>90</v>
      </c>
      <c r="AW12" s="42" t="b">
        <v>0</v>
      </c>
      <c r="AY12" s="42" t="b">
        <v>1</v>
      </c>
      <c r="AZ12" s="42" t="b">
        <v>0</v>
      </c>
      <c r="BB12" s="41" t="s">
        <v>495</v>
      </c>
      <c r="BC12" s="41" t="s">
        <v>458</v>
      </c>
      <c r="BD12" s="42" t="b">
        <v>0</v>
      </c>
      <c r="BG12" s="41" t="b">
        <v>0</v>
      </c>
      <c r="BH12" s="41" t="b">
        <v>0</v>
      </c>
      <c r="BK12" s="41" t="s">
        <v>460</v>
      </c>
      <c r="BL12" s="41" t="s">
        <v>460</v>
      </c>
      <c r="CB12" s="41" t="s">
        <v>399</v>
      </c>
      <c r="CH12" s="41" t="str">
        <f>ADDRESS(ROW(H126),COLUMN(H126),4)</f>
        <v>H126</v>
      </c>
      <c r="CI12" s="41" t="s">
        <v>443</v>
      </c>
      <c r="CJ12" s="41" t="s">
        <v>406</v>
      </c>
      <c r="CK12" s="41">
        <v>0</v>
      </c>
      <c r="CN12" s="41" t="s">
        <v>497</v>
      </c>
      <c r="CO12" s="41" t="s">
        <v>144</v>
      </c>
      <c r="CP12" s="41" t="s">
        <v>90</v>
      </c>
      <c r="CX12" s="41" t="s">
        <v>399</v>
      </c>
    </row>
    <row r="13" spans="2:108" ht="14.4" x14ac:dyDescent="0.3">
      <c r="AD13" s="41">
        <f>ROW()</f>
        <v>13</v>
      </c>
      <c r="AF13" s="41" t="s">
        <v>498</v>
      </c>
      <c r="AG13" s="41" t="s">
        <v>499</v>
      </c>
      <c r="AI13" s="41" t="s">
        <v>500</v>
      </c>
      <c r="AJ13" s="41" t="s">
        <v>501</v>
      </c>
      <c r="AK13" s="41" t="b">
        <v>0</v>
      </c>
      <c r="AL13" s="41">
        <f>AD231</f>
        <v>231</v>
      </c>
      <c r="AM13" s="41" t="s">
        <v>81</v>
      </c>
      <c r="AN13" s="41">
        <f>AD232</f>
        <v>232</v>
      </c>
      <c r="AO13" s="41" t="s">
        <v>98</v>
      </c>
      <c r="AP13" s="41">
        <f>AD232</f>
        <v>232</v>
      </c>
      <c r="AR13" s="41" t="s">
        <v>393</v>
      </c>
      <c r="AS13" s="41" t="s">
        <v>502</v>
      </c>
      <c r="AT13" s="41" t="s">
        <v>469</v>
      </c>
      <c r="AU13" s="41">
        <v>0</v>
      </c>
      <c r="AV13" s="41" t="s">
        <v>93</v>
      </c>
      <c r="AW13" s="42" t="b">
        <v>0</v>
      </c>
      <c r="AY13" s="42" t="b">
        <v>1</v>
      </c>
      <c r="AZ13" s="42" t="b">
        <v>1</v>
      </c>
      <c r="BB13" s="41" t="s">
        <v>503</v>
      </c>
      <c r="BC13" s="41" t="s">
        <v>348</v>
      </c>
      <c r="BD13" s="42" t="b">
        <v>0</v>
      </c>
      <c r="BE13" s="41" t="str">
        <f>J26</f>
        <v>23.02411</v>
      </c>
      <c r="BF13" s="41" t="str">
        <f>""&amp;J26</f>
        <v>23.02411</v>
      </c>
      <c r="BG13" s="41" t="b">
        <v>1</v>
      </c>
      <c r="BH13" s="41" t="b">
        <v>0</v>
      </c>
      <c r="BK13" s="41" t="e">
        <f t="shared" ref="BK13:BK22" ca="1" si="0">_xlfn.FORMULATEXT(BE13)</f>
        <v>#N/A</v>
      </c>
      <c r="BL13" s="41" t="e">
        <f t="shared" ref="BL13:BL22" ca="1" si="1">_xlfn.FORMULATEXT(BE13)</f>
        <v>#N/A</v>
      </c>
      <c r="CH13" s="41" t="str">
        <f>ADDRESS(ROW(H127),COLUMN(H127),4)</f>
        <v>H127</v>
      </c>
      <c r="CI13" s="41" t="s">
        <v>443</v>
      </c>
      <c r="CJ13" s="41" t="s">
        <v>426</v>
      </c>
      <c r="CK13" s="43" t="s">
        <v>382</v>
      </c>
      <c r="CN13" s="41" t="s">
        <v>504</v>
      </c>
      <c r="CO13" s="41" t="s">
        <v>158</v>
      </c>
      <c r="CP13" s="41" t="s">
        <v>91</v>
      </c>
    </row>
    <row r="14" spans="2:108" ht="14.4" x14ac:dyDescent="0.3">
      <c r="B14" s="47" t="s">
        <v>505</v>
      </c>
      <c r="N14" s="228" t="s">
        <v>506</v>
      </c>
      <c r="O14" s="229"/>
      <c r="P14" s="130"/>
      <c r="AD14" s="41">
        <f>ROW()</f>
        <v>14</v>
      </c>
      <c r="AF14" s="41" t="s">
        <v>507</v>
      </c>
      <c r="AG14" s="41" t="s">
        <v>508</v>
      </c>
      <c r="AI14" s="41" t="s">
        <v>509</v>
      </c>
      <c r="AJ14" s="41" t="s">
        <v>510</v>
      </c>
      <c r="AK14" s="41" t="b">
        <v>0</v>
      </c>
      <c r="AL14" s="41">
        <f>AD245</f>
        <v>245</v>
      </c>
      <c r="AM14" s="41" t="s">
        <v>81</v>
      </c>
      <c r="AN14" s="41">
        <f>AD265</f>
        <v>265</v>
      </c>
      <c r="AO14" s="41" t="s">
        <v>96</v>
      </c>
      <c r="AP14" s="41">
        <f>AD265</f>
        <v>265</v>
      </c>
      <c r="AR14" s="41" t="s">
        <v>393</v>
      </c>
      <c r="AS14" s="41" t="s">
        <v>511</v>
      </c>
      <c r="AT14" s="41" t="s">
        <v>469</v>
      </c>
      <c r="AU14" s="41">
        <v>0</v>
      </c>
      <c r="AV14" s="41" t="s">
        <v>97</v>
      </c>
      <c r="AW14" s="42" t="b">
        <v>1</v>
      </c>
      <c r="AY14" s="42" t="b">
        <v>1</v>
      </c>
      <c r="AZ14" s="42" t="b">
        <v>0</v>
      </c>
      <c r="BB14" s="41" t="s">
        <v>512</v>
      </c>
      <c r="BC14" s="41" t="s">
        <v>348</v>
      </c>
      <c r="BD14" s="42" t="b">
        <v>0</v>
      </c>
      <c r="BE14" s="41" t="str">
        <f>J27</f>
        <v>72.3057</v>
      </c>
      <c r="BF14" s="41" t="str">
        <f>""&amp;J27</f>
        <v>72.3057</v>
      </c>
      <c r="BG14" s="41" t="b">
        <v>1</v>
      </c>
      <c r="BH14" s="41" t="b">
        <v>0</v>
      </c>
      <c r="BK14" s="41" t="e">
        <f t="shared" ca="1" si="0"/>
        <v>#N/A</v>
      </c>
      <c r="BL14" s="41" t="e">
        <f t="shared" ca="1" si="1"/>
        <v>#N/A</v>
      </c>
      <c r="CH14" s="41" t="str">
        <f>ADDRESS(ROW(K126),COLUMN(K126),4)</f>
        <v>K126</v>
      </c>
      <c r="CI14" s="41" t="s">
        <v>443</v>
      </c>
      <c r="CJ14" s="41" t="s">
        <v>439</v>
      </c>
      <c r="CK14" s="41">
        <v>0</v>
      </c>
      <c r="CN14" s="41" t="s">
        <v>513</v>
      </c>
      <c r="CO14" s="41" t="s">
        <v>168</v>
      </c>
      <c r="CP14" s="41" t="s">
        <v>92</v>
      </c>
    </row>
    <row r="15" spans="2:108" ht="14.4" x14ac:dyDescent="0.3">
      <c r="AD15" s="41">
        <f>ROW()</f>
        <v>15</v>
      </c>
      <c r="AF15" s="41" t="s">
        <v>514</v>
      </c>
      <c r="AG15" s="41" t="s">
        <v>515</v>
      </c>
      <c r="AI15" s="41" t="s">
        <v>516</v>
      </c>
      <c r="AJ15" s="41" t="s">
        <v>517</v>
      </c>
      <c r="AK15" s="41" t="b">
        <v>0</v>
      </c>
      <c r="AL15" s="41">
        <f>AD337</f>
        <v>337</v>
      </c>
      <c r="AM15" s="41" t="s">
        <v>81</v>
      </c>
      <c r="AN15" s="41">
        <f>AD362</f>
        <v>362</v>
      </c>
      <c r="AO15" s="41" t="s">
        <v>395</v>
      </c>
      <c r="AP15" s="41">
        <f>AD362</f>
        <v>362</v>
      </c>
      <c r="AR15" s="41" t="s">
        <v>415</v>
      </c>
      <c r="AS15" s="41" t="s">
        <v>345</v>
      </c>
      <c r="AT15" s="41" t="s">
        <v>518</v>
      </c>
      <c r="AU15" s="41">
        <v>0</v>
      </c>
      <c r="AV15" s="41" t="s">
        <v>81</v>
      </c>
      <c r="AW15" s="42" t="b">
        <v>0</v>
      </c>
      <c r="AY15" s="42" t="b">
        <v>1</v>
      </c>
      <c r="AZ15" s="42" t="b">
        <v>1</v>
      </c>
      <c r="BB15" s="41" t="s">
        <v>519</v>
      </c>
      <c r="BC15" s="41" t="s">
        <v>348</v>
      </c>
      <c r="BD15" s="42" t="b">
        <v>0</v>
      </c>
      <c r="BE15" s="41" t="str">
        <f>N29</f>
        <v>AAACK1444R</v>
      </c>
      <c r="BF15" s="41" t="str">
        <f>""&amp;N29</f>
        <v>AAACK1444R</v>
      </c>
      <c r="BG15" s="41" t="b">
        <v>0</v>
      </c>
      <c r="BH15" s="41" t="b">
        <v>0</v>
      </c>
      <c r="BK15" s="41" t="e">
        <f t="shared" ca="1" si="0"/>
        <v>#N/A</v>
      </c>
      <c r="BL15" s="41" t="e">
        <f t="shared" ca="1" si="1"/>
        <v>#N/A</v>
      </c>
      <c r="CH15" s="41" t="str">
        <f>ADDRESS(ROW(K127),COLUMN(K127),4)</f>
        <v>K127</v>
      </c>
      <c r="CI15" s="41" t="s">
        <v>443</v>
      </c>
      <c r="CJ15" s="41" t="s">
        <v>448</v>
      </c>
      <c r="CK15" s="43" t="s">
        <v>382</v>
      </c>
      <c r="CN15" s="41" t="s">
        <v>520</v>
      </c>
      <c r="CO15" s="41" t="s">
        <v>175</v>
      </c>
      <c r="CP15" s="41" t="s">
        <v>93</v>
      </c>
    </row>
    <row r="16" spans="2:108" ht="14.4" x14ac:dyDescent="0.3">
      <c r="B16" s="47" t="s">
        <v>521</v>
      </c>
      <c r="N16" s="228" t="s">
        <v>496</v>
      </c>
      <c r="O16" s="229"/>
      <c r="P16" s="130"/>
      <c r="AD16" s="41">
        <f>ROW()</f>
        <v>16</v>
      </c>
      <c r="AF16" s="41" t="s">
        <v>523</v>
      </c>
      <c r="AG16" s="41" t="s">
        <v>524</v>
      </c>
      <c r="AI16" s="41" t="s">
        <v>525</v>
      </c>
      <c r="AJ16" s="41" t="s">
        <v>526</v>
      </c>
      <c r="AK16" s="41" t="b">
        <v>0</v>
      </c>
      <c r="AL16" s="41">
        <f>AD188</f>
        <v>188</v>
      </c>
      <c r="AM16" s="41" t="s">
        <v>81</v>
      </c>
      <c r="AN16" s="41">
        <f>AD189</f>
        <v>189</v>
      </c>
      <c r="AO16" s="41" t="s">
        <v>96</v>
      </c>
      <c r="AP16" s="41">
        <f>AD189</f>
        <v>189</v>
      </c>
      <c r="AR16" s="41" t="s">
        <v>415</v>
      </c>
      <c r="AS16" s="41" t="s">
        <v>527</v>
      </c>
      <c r="AT16" s="41" t="s">
        <v>518</v>
      </c>
      <c r="AU16" s="41">
        <v>0</v>
      </c>
      <c r="AV16" s="41" t="s">
        <v>83</v>
      </c>
      <c r="AW16" s="42" t="b">
        <v>0</v>
      </c>
      <c r="AY16" s="42" t="b">
        <v>1</v>
      </c>
      <c r="AZ16" s="42" t="b">
        <v>0</v>
      </c>
      <c r="BB16" s="41" t="s">
        <v>528</v>
      </c>
      <c r="BC16" s="41" t="s">
        <v>348</v>
      </c>
      <c r="BD16" s="42" t="b">
        <v>0</v>
      </c>
      <c r="BE16" s="41" t="str">
        <f>N31</f>
        <v>*****ct@kalptaru.co.in</v>
      </c>
      <c r="BF16" s="41" t="str">
        <f>""&amp;N31</f>
        <v>*****ct@kalptaru.co.in</v>
      </c>
      <c r="BG16" s="41" t="b">
        <v>0</v>
      </c>
      <c r="BH16" s="41" t="b">
        <v>0</v>
      </c>
      <c r="BK16" s="41" t="e">
        <f t="shared" ca="1" si="0"/>
        <v>#N/A</v>
      </c>
      <c r="BL16" s="41" t="e">
        <f t="shared" ca="1" si="1"/>
        <v>#N/A</v>
      </c>
      <c r="CH16" s="41" t="str">
        <f>ADDRESS(ROW(N126),COLUMN(N126),4)</f>
        <v>N126</v>
      </c>
      <c r="CI16" s="41" t="s">
        <v>443</v>
      </c>
      <c r="CJ16" s="41" t="s">
        <v>463</v>
      </c>
      <c r="CK16" s="41">
        <v>0</v>
      </c>
      <c r="CN16" s="41" t="s">
        <v>529</v>
      </c>
      <c r="CO16" s="41" t="s">
        <v>182</v>
      </c>
      <c r="CP16" s="41" t="s">
        <v>94</v>
      </c>
    </row>
    <row r="17" spans="2:94" ht="14.4" x14ac:dyDescent="0.3">
      <c r="AD17" s="41">
        <f>ROW()</f>
        <v>17</v>
      </c>
      <c r="AF17" s="41" t="s">
        <v>530</v>
      </c>
      <c r="AG17" s="41" t="s">
        <v>531</v>
      </c>
      <c r="AI17" s="41" t="s">
        <v>532</v>
      </c>
      <c r="AJ17" s="41" t="s">
        <v>533</v>
      </c>
      <c r="AK17" s="41" t="b">
        <v>0</v>
      </c>
      <c r="AL17" s="41">
        <f>AD444</f>
        <v>444</v>
      </c>
      <c r="AM17" s="41" t="s">
        <v>81</v>
      </c>
      <c r="AN17" s="41">
        <f>AD447</f>
        <v>447</v>
      </c>
      <c r="AO17" s="41" t="s">
        <v>534</v>
      </c>
      <c r="AP17" s="41">
        <f>AD447</f>
        <v>447</v>
      </c>
      <c r="AR17" s="41" t="s">
        <v>415</v>
      </c>
      <c r="AS17" s="41" t="s">
        <v>535</v>
      </c>
      <c r="AT17" s="41" t="s">
        <v>518</v>
      </c>
      <c r="AU17" s="41">
        <v>0</v>
      </c>
      <c r="AV17" s="41" t="s">
        <v>86</v>
      </c>
      <c r="AW17" s="42" t="b">
        <v>0</v>
      </c>
      <c r="AY17" s="42" t="b">
        <v>1</v>
      </c>
      <c r="AZ17" s="42" t="b">
        <v>0</v>
      </c>
      <c r="BB17" s="41" t="s">
        <v>536</v>
      </c>
      <c r="BC17" s="41" t="s">
        <v>348</v>
      </c>
      <c r="BD17" s="42" t="b">
        <v>0</v>
      </c>
      <c r="BE17" s="41" t="str">
        <f>N33</f>
        <v>07940084440</v>
      </c>
      <c r="BF17" s="41" t="str">
        <f>""&amp;N33</f>
        <v>07940084440</v>
      </c>
      <c r="BG17" s="41" t="b">
        <v>0</v>
      </c>
      <c r="BH17" s="41" t="b">
        <v>0</v>
      </c>
      <c r="BK17" s="41" t="e">
        <f t="shared" ca="1" si="0"/>
        <v>#N/A</v>
      </c>
      <c r="BL17" s="41" t="e">
        <f t="shared" ca="1" si="1"/>
        <v>#N/A</v>
      </c>
      <c r="CH17" s="41" t="str">
        <f>ADDRESS(ROW(N127),COLUMN(N127),4)</f>
        <v>N127</v>
      </c>
      <c r="CI17" s="41" t="s">
        <v>443</v>
      </c>
      <c r="CJ17" s="41" t="s">
        <v>471</v>
      </c>
      <c r="CK17" s="43" t="s">
        <v>382</v>
      </c>
      <c r="CN17" s="41" t="s">
        <v>537</v>
      </c>
      <c r="CO17" s="41" t="s">
        <v>187</v>
      </c>
      <c r="CP17" s="41" t="s">
        <v>95</v>
      </c>
    </row>
    <row r="18" spans="2:94" ht="14.4" x14ac:dyDescent="0.3">
      <c r="B18" s="47" t="s">
        <v>538</v>
      </c>
      <c r="AA18" s="78">
        <v>1</v>
      </c>
      <c r="AB18" s="41">
        <f>IF(AC18="Y",1,2)</f>
        <v>1</v>
      </c>
      <c r="AC18" s="43" t="s">
        <v>539</v>
      </c>
      <c r="AD18" s="41">
        <f>ROW()</f>
        <v>18</v>
      </c>
      <c r="AF18" s="41" t="s">
        <v>540</v>
      </c>
      <c r="AG18" s="41" t="s">
        <v>541</v>
      </c>
      <c r="AI18" s="41" t="s">
        <v>542</v>
      </c>
      <c r="AJ18" s="41" t="s">
        <v>543</v>
      </c>
      <c r="AK18" s="41" t="b">
        <v>0</v>
      </c>
      <c r="AL18" s="41">
        <f>AD526</f>
        <v>526</v>
      </c>
      <c r="AM18" s="41" t="s">
        <v>81</v>
      </c>
      <c r="AN18" s="41">
        <f>AD541</f>
        <v>541</v>
      </c>
      <c r="AO18" s="41" t="s">
        <v>395</v>
      </c>
      <c r="AP18" s="41">
        <f>AD541</f>
        <v>541</v>
      </c>
      <c r="AR18" s="41" t="s">
        <v>415</v>
      </c>
      <c r="AS18" s="41" t="s">
        <v>544</v>
      </c>
      <c r="AT18" s="41" t="s">
        <v>518</v>
      </c>
      <c r="AU18" s="41">
        <v>0</v>
      </c>
      <c r="AV18" s="41" t="s">
        <v>89</v>
      </c>
      <c r="AW18" s="42" t="b">
        <v>0</v>
      </c>
      <c r="AY18" s="42" t="b">
        <v>1</v>
      </c>
      <c r="AZ18" s="42" t="b">
        <v>0</v>
      </c>
      <c r="BB18" s="41" t="s">
        <v>545</v>
      </c>
      <c r="BC18" s="41" t="s">
        <v>348</v>
      </c>
      <c r="BD18" s="42" t="b">
        <v>0</v>
      </c>
      <c r="BE18" s="41" t="str">
        <f>N35</f>
        <v>www.kalptaru.co.in</v>
      </c>
      <c r="BF18" s="41" t="str">
        <f>""&amp;N35</f>
        <v>www.kalptaru.co.in</v>
      </c>
      <c r="BG18" s="41" t="b">
        <v>0</v>
      </c>
      <c r="BH18" s="41" t="b">
        <v>0</v>
      </c>
      <c r="BK18" s="41" t="e">
        <f t="shared" ca="1" si="0"/>
        <v>#N/A</v>
      </c>
      <c r="BL18" s="41" t="e">
        <f t="shared" ca="1" si="1"/>
        <v>#N/A</v>
      </c>
      <c r="CN18" s="41" t="s">
        <v>546</v>
      </c>
      <c r="CO18" s="41" t="s">
        <v>192</v>
      </c>
      <c r="CP18" s="41" t="s">
        <v>96</v>
      </c>
    </row>
    <row r="19" spans="2:94" ht="14.4" x14ac:dyDescent="0.3">
      <c r="AD19" s="41">
        <f>ROW()</f>
        <v>19</v>
      </c>
      <c r="AF19" s="41" t="s">
        <v>547</v>
      </c>
      <c r="AG19" s="41" t="s">
        <v>548</v>
      </c>
      <c r="AI19" s="41" t="s">
        <v>549</v>
      </c>
      <c r="AJ19" s="41" t="s">
        <v>550</v>
      </c>
      <c r="AK19" s="41" t="b">
        <v>0</v>
      </c>
      <c r="AL19" s="41">
        <f>AD547</f>
        <v>547</v>
      </c>
      <c r="AM19" s="41" t="s">
        <v>81</v>
      </c>
      <c r="AN19" s="41">
        <f>AD562</f>
        <v>562</v>
      </c>
      <c r="AO19" s="41" t="s">
        <v>395</v>
      </c>
      <c r="AP19" s="41">
        <f>AD562</f>
        <v>562</v>
      </c>
      <c r="AR19" s="41" t="s">
        <v>415</v>
      </c>
      <c r="AS19" s="41" t="s">
        <v>551</v>
      </c>
      <c r="AT19" s="41" t="s">
        <v>518</v>
      </c>
      <c r="AU19" s="41">
        <v>0</v>
      </c>
      <c r="AV19" s="41" t="s">
        <v>92</v>
      </c>
      <c r="AW19" s="42" t="b">
        <v>0</v>
      </c>
      <c r="AY19" s="42" t="b">
        <v>1</v>
      </c>
      <c r="AZ19" s="42" t="b">
        <v>0</v>
      </c>
      <c r="BB19" s="41" t="s">
        <v>552</v>
      </c>
      <c r="BC19" s="41" t="s">
        <v>348</v>
      </c>
      <c r="BD19" s="42" t="b">
        <v>0</v>
      </c>
      <c r="BE19" s="41" t="str">
        <f>N37</f>
        <v>28/11/1988</v>
      </c>
      <c r="BF19" s="41" t="str">
        <f>""&amp;N37</f>
        <v>28/11/1988</v>
      </c>
      <c r="BG19" s="41" t="b">
        <v>0</v>
      </c>
      <c r="BH19" s="41" t="b">
        <v>0</v>
      </c>
      <c r="BK19" s="41" t="e">
        <f t="shared" ca="1" si="0"/>
        <v>#N/A</v>
      </c>
      <c r="BL19" s="41" t="e">
        <f t="shared" ca="1" si="1"/>
        <v>#N/A</v>
      </c>
      <c r="CN19" s="41" t="s">
        <v>553</v>
      </c>
      <c r="CO19" s="41" t="s">
        <v>195</v>
      </c>
      <c r="CP19" s="41" t="s">
        <v>97</v>
      </c>
    </row>
    <row r="20" spans="2:94" ht="14.4" x14ac:dyDescent="0.3">
      <c r="B20" s="47" t="s">
        <v>554</v>
      </c>
      <c r="N20" s="228"/>
      <c r="O20" s="229"/>
      <c r="P20" s="130"/>
      <c r="AD20" s="41">
        <f>ROW()</f>
        <v>20</v>
      </c>
      <c r="AF20" s="41" t="s">
        <v>556</v>
      </c>
      <c r="AG20" s="41" t="s">
        <v>557</v>
      </c>
      <c r="AI20" s="41" t="s">
        <v>558</v>
      </c>
      <c r="AJ20" s="41" t="s">
        <v>559</v>
      </c>
      <c r="AK20" s="41" t="b">
        <v>0</v>
      </c>
      <c r="AL20" s="54">
        <f>AD411</f>
        <v>411</v>
      </c>
      <c r="AM20" s="41" t="s">
        <v>81</v>
      </c>
      <c r="AN20" s="41">
        <f>AD412</f>
        <v>412</v>
      </c>
      <c r="AO20" s="41" t="s">
        <v>96</v>
      </c>
      <c r="AP20" s="41">
        <f>AD412</f>
        <v>412</v>
      </c>
      <c r="AR20" s="41" t="s">
        <v>415</v>
      </c>
      <c r="AS20" s="41" t="s">
        <v>560</v>
      </c>
      <c r="AT20" s="41" t="s">
        <v>518</v>
      </c>
      <c r="AU20" s="41">
        <v>0</v>
      </c>
      <c r="AV20" s="41" t="s">
        <v>95</v>
      </c>
      <c r="AW20" s="42" t="b">
        <v>1</v>
      </c>
      <c r="AY20" s="42" t="b">
        <v>1</v>
      </c>
      <c r="AZ20" s="42" t="b">
        <v>0</v>
      </c>
      <c r="BB20" s="41" t="s">
        <v>561</v>
      </c>
      <c r="BC20" s="41" t="s">
        <v>348</v>
      </c>
      <c r="BD20" s="42" t="b">
        <v>0</v>
      </c>
      <c r="BE20" s="43" t="str">
        <f>N39</f>
        <v>Public company</v>
      </c>
      <c r="BF20" s="41" t="str">
        <f>""&amp;N39</f>
        <v>Public company</v>
      </c>
      <c r="BG20" s="41" t="b">
        <v>0</v>
      </c>
      <c r="BH20" s="41" t="b">
        <v>0</v>
      </c>
      <c r="BK20" s="41" t="e">
        <f t="shared" ca="1" si="0"/>
        <v>#N/A</v>
      </c>
      <c r="BL20" s="41" t="e">
        <f t="shared" ca="1" si="1"/>
        <v>#N/A</v>
      </c>
      <c r="CN20" s="41" t="s">
        <v>562</v>
      </c>
      <c r="CO20" s="41" t="s">
        <v>198</v>
      </c>
      <c r="CP20" s="41" t="s">
        <v>98</v>
      </c>
    </row>
    <row r="21" spans="2:94" ht="14.4" x14ac:dyDescent="0.3">
      <c r="B21" s="47"/>
      <c r="AD21" s="41">
        <f>ROW()</f>
        <v>21</v>
      </c>
      <c r="AF21" s="41" t="s">
        <v>563</v>
      </c>
      <c r="AG21" s="41" t="s">
        <v>564</v>
      </c>
      <c r="AI21" s="41" t="s">
        <v>565</v>
      </c>
      <c r="AJ21" s="41" t="s">
        <v>566</v>
      </c>
      <c r="AK21" s="41" t="b">
        <v>0</v>
      </c>
      <c r="AL21" s="41">
        <f>AD419</f>
        <v>419</v>
      </c>
      <c r="AM21" s="41" t="s">
        <v>81</v>
      </c>
      <c r="AN21" s="41">
        <f>AD429</f>
        <v>429</v>
      </c>
      <c r="AO21" s="41" t="s">
        <v>96</v>
      </c>
      <c r="AP21" s="41">
        <f>AD429</f>
        <v>429</v>
      </c>
      <c r="AR21" s="41" t="s">
        <v>358</v>
      </c>
      <c r="AS21" s="41" t="s">
        <v>567</v>
      </c>
      <c r="AT21" s="41" t="s">
        <v>568</v>
      </c>
      <c r="AU21" s="41">
        <v>1</v>
      </c>
      <c r="AV21" s="41" t="s">
        <v>81</v>
      </c>
      <c r="AW21" s="42" t="b">
        <v>0</v>
      </c>
      <c r="AY21" s="42" t="b">
        <v>1</v>
      </c>
      <c r="AZ21" s="42" t="b">
        <v>0</v>
      </c>
      <c r="BB21" s="41" t="s">
        <v>569</v>
      </c>
      <c r="BC21" s="41" t="s">
        <v>348</v>
      </c>
      <c r="BD21" s="42" t="b">
        <v>0</v>
      </c>
      <c r="BE21" s="41" t="str">
        <f>N42</f>
        <v>Company limited by shares</v>
      </c>
      <c r="BF21" s="41" t="str">
        <f>""&amp;N42</f>
        <v>Company limited by shares</v>
      </c>
      <c r="BG21" s="41" t="b">
        <v>0</v>
      </c>
      <c r="BH21" s="41" t="b">
        <v>0</v>
      </c>
      <c r="BK21" s="41" t="e">
        <f t="shared" ca="1" si="0"/>
        <v>#N/A</v>
      </c>
      <c r="BL21" s="41" t="e">
        <f t="shared" ca="1" si="1"/>
        <v>#N/A</v>
      </c>
      <c r="CN21" s="41" t="s">
        <v>570</v>
      </c>
      <c r="CO21" s="41" t="s">
        <v>204</v>
      </c>
    </row>
    <row r="22" spans="2:94" ht="14.4" x14ac:dyDescent="0.3">
      <c r="B22" s="41" t="s">
        <v>571</v>
      </c>
      <c r="AD22" s="41">
        <f>ROW()</f>
        <v>22</v>
      </c>
      <c r="AF22" s="41" t="s">
        <v>572</v>
      </c>
      <c r="AG22" s="41" t="s">
        <v>573</v>
      </c>
      <c r="AI22" s="41" t="s">
        <v>574</v>
      </c>
      <c r="AJ22" s="41" t="s">
        <v>575</v>
      </c>
      <c r="AK22" s="41" t="b">
        <v>0</v>
      </c>
      <c r="AL22" s="41">
        <f>AD436</f>
        <v>436</v>
      </c>
      <c r="AM22" s="41" t="s">
        <v>81</v>
      </c>
      <c r="AN22" s="41">
        <f>AD439</f>
        <v>439</v>
      </c>
      <c r="AO22" s="41" t="s">
        <v>96</v>
      </c>
      <c r="AP22" s="41">
        <f>AD439</f>
        <v>439</v>
      </c>
      <c r="AR22" s="41" t="s">
        <v>358</v>
      </c>
      <c r="AS22" s="41" t="s">
        <v>359</v>
      </c>
      <c r="AT22" s="41" t="s">
        <v>568</v>
      </c>
      <c r="AU22" s="41">
        <v>2</v>
      </c>
      <c r="AV22" s="41" t="s">
        <v>84</v>
      </c>
      <c r="AW22" s="42" t="b">
        <v>1</v>
      </c>
      <c r="AY22" s="42" t="b">
        <v>1</v>
      </c>
      <c r="AZ22" s="42" t="b">
        <v>0</v>
      </c>
      <c r="BB22" s="41" t="s">
        <v>576</v>
      </c>
      <c r="BC22" s="41" t="s">
        <v>348</v>
      </c>
      <c r="BD22" s="42" t="b">
        <v>0</v>
      </c>
      <c r="BE22" s="43" t="str">
        <f>N45</f>
        <v>Non-government company</v>
      </c>
      <c r="BF22" s="41" t="str">
        <f>""&amp;N45</f>
        <v>Non-government company</v>
      </c>
      <c r="BG22" s="41" t="b">
        <v>0</v>
      </c>
      <c r="BH22" s="41" t="b">
        <v>0</v>
      </c>
      <c r="BK22" s="41" t="e">
        <f t="shared" ca="1" si="0"/>
        <v>#N/A</v>
      </c>
      <c r="BL22" s="41" t="e">
        <f t="shared" ca="1" si="1"/>
        <v>#N/A</v>
      </c>
      <c r="CN22" s="41" t="s">
        <v>577</v>
      </c>
      <c r="CO22" s="41" t="s">
        <v>207</v>
      </c>
    </row>
    <row r="23" spans="2:94" ht="14.4" x14ac:dyDescent="0.3">
      <c r="B23" s="218" t="s">
        <v>578</v>
      </c>
      <c r="C23" s="218"/>
      <c r="D23" s="218"/>
      <c r="E23" s="218"/>
      <c r="F23" s="111" t="s">
        <v>579</v>
      </c>
      <c r="G23" s="111"/>
      <c r="H23" s="111"/>
      <c r="I23" s="111"/>
      <c r="J23" s="217" t="s">
        <v>580</v>
      </c>
      <c r="K23" s="217"/>
      <c r="L23" s="217"/>
      <c r="M23" s="217"/>
      <c r="AD23" s="41">
        <f>ROW()</f>
        <v>23</v>
      </c>
      <c r="AI23" s="41" t="s">
        <v>581</v>
      </c>
      <c r="AJ23" s="41" t="s">
        <v>582</v>
      </c>
      <c r="AK23" s="41" t="b">
        <v>0</v>
      </c>
      <c r="AL23" s="41">
        <f>AD455</f>
        <v>455</v>
      </c>
      <c r="AM23" s="41" t="s">
        <v>81</v>
      </c>
      <c r="AN23" s="41">
        <f>AD470</f>
        <v>470</v>
      </c>
      <c r="AO23" s="41" t="s">
        <v>98</v>
      </c>
      <c r="AP23" s="41">
        <f>AD470</f>
        <v>470</v>
      </c>
      <c r="AR23" s="41" t="s">
        <v>358</v>
      </c>
      <c r="AS23" s="41" t="s">
        <v>406</v>
      </c>
      <c r="AT23" s="41" t="s">
        <v>568</v>
      </c>
      <c r="AU23" s="41">
        <v>2</v>
      </c>
      <c r="AV23" s="41" t="s">
        <v>87</v>
      </c>
      <c r="AW23" s="42" t="b">
        <v>1</v>
      </c>
      <c r="AY23" s="42" t="b">
        <v>1</v>
      </c>
      <c r="AZ23" s="42" t="b">
        <v>0</v>
      </c>
      <c r="BB23" s="41" t="s">
        <v>583</v>
      </c>
      <c r="BC23" s="41" t="s">
        <v>420</v>
      </c>
      <c r="BD23" s="42" t="b">
        <v>0</v>
      </c>
      <c r="BE23" s="41" t="str">
        <f>IF(AA49=1,"Y",IF(AA49=2,"N",""))</f>
        <v>Y</v>
      </c>
      <c r="BF23" s="41" t="str">
        <f>BE23</f>
        <v>Y</v>
      </c>
      <c r="BG23" s="41" t="b">
        <v>0</v>
      </c>
      <c r="BH23" s="41" t="b">
        <v>0</v>
      </c>
      <c r="BJ23" s="41">
        <f>AA49</f>
        <v>1</v>
      </c>
      <c r="BK23" s="41" t="e">
        <f ca="1">_xlfn.FORMULATEXT(BJ23)</f>
        <v>#N/A</v>
      </c>
      <c r="BL23" s="41" t="s">
        <v>584</v>
      </c>
      <c r="CN23" s="41" t="s">
        <v>585</v>
      </c>
      <c r="CO23" s="41" t="s">
        <v>210</v>
      </c>
    </row>
    <row r="24" spans="2:94" ht="30.45" customHeight="1" x14ac:dyDescent="0.3">
      <c r="B24" s="192" t="s">
        <v>586</v>
      </c>
      <c r="C24" s="192"/>
      <c r="D24" s="192"/>
      <c r="E24" s="192"/>
      <c r="F24" s="201" t="s">
        <v>555</v>
      </c>
      <c r="G24" s="202"/>
      <c r="H24" s="202"/>
      <c r="I24" s="203"/>
      <c r="J24" s="205" t="s">
        <v>555</v>
      </c>
      <c r="K24" s="206"/>
      <c r="L24" s="206"/>
      <c r="M24" s="195"/>
      <c r="AD24" s="41">
        <f>ROW()</f>
        <v>24</v>
      </c>
      <c r="AI24" s="41" t="s">
        <v>589</v>
      </c>
      <c r="AJ24" s="41" t="s">
        <v>582</v>
      </c>
      <c r="AK24" s="41" t="b">
        <v>0</v>
      </c>
      <c r="AL24" s="41">
        <f>AD475</f>
        <v>475</v>
      </c>
      <c r="AM24" s="41" t="s">
        <v>81</v>
      </c>
      <c r="AN24" s="41">
        <f>AD490</f>
        <v>490</v>
      </c>
      <c r="AO24" s="41" t="s">
        <v>98</v>
      </c>
      <c r="AP24" s="41">
        <f>AD490</f>
        <v>490</v>
      </c>
      <c r="AR24" s="41" t="s">
        <v>358</v>
      </c>
      <c r="AS24" s="41" t="s">
        <v>439</v>
      </c>
      <c r="AT24" s="41" t="s">
        <v>568</v>
      </c>
      <c r="AU24" s="41">
        <v>2</v>
      </c>
      <c r="AV24" s="41" t="s">
        <v>90</v>
      </c>
      <c r="AW24" s="42" t="b">
        <v>1</v>
      </c>
      <c r="AY24" s="42" t="b">
        <v>1</v>
      </c>
      <c r="AZ24" s="42" t="b">
        <v>0</v>
      </c>
      <c r="BB24" s="41" t="s">
        <v>590</v>
      </c>
      <c r="BC24" s="41" t="s">
        <v>420</v>
      </c>
      <c r="BD24" s="42" t="b">
        <v>0</v>
      </c>
      <c r="BE24" s="41" t="str">
        <f>IF(AA51=1,"Y",IF(AA51=2,"N",""))</f>
        <v>N</v>
      </c>
      <c r="BF24" s="41" t="str">
        <f>BE24</f>
        <v>N</v>
      </c>
      <c r="BG24" s="41" t="b">
        <v>0</v>
      </c>
      <c r="BH24" s="41" t="b">
        <v>0</v>
      </c>
      <c r="BJ24" s="41">
        <f>AA51</f>
        <v>2</v>
      </c>
      <c r="BK24" s="41" t="e">
        <f ca="1">_xlfn.FORMULATEXT(BJ24)</f>
        <v>#N/A</v>
      </c>
      <c r="BL24" s="41" t="s">
        <v>591</v>
      </c>
      <c r="CN24" s="41" t="s">
        <v>592</v>
      </c>
      <c r="CO24" s="41" t="s">
        <v>213</v>
      </c>
    </row>
    <row r="25" spans="2:94" ht="77.55" customHeight="1" x14ac:dyDescent="0.3">
      <c r="B25" s="219" t="s">
        <v>593</v>
      </c>
      <c r="C25" s="219"/>
      <c r="D25" s="219"/>
      <c r="E25" s="219"/>
      <c r="F25" s="201" t="s">
        <v>594</v>
      </c>
      <c r="G25" s="202"/>
      <c r="H25" s="202"/>
      <c r="I25" s="203"/>
      <c r="J25" s="205" t="s">
        <v>594</v>
      </c>
      <c r="K25" s="206"/>
      <c r="L25" s="206"/>
      <c r="M25" s="195"/>
      <c r="AD25" s="41">
        <f>ROW()</f>
        <v>25</v>
      </c>
      <c r="AI25" s="41" t="s">
        <v>596</v>
      </c>
      <c r="AJ25" s="41" t="s">
        <v>582</v>
      </c>
      <c r="AK25" s="41" t="b">
        <v>0</v>
      </c>
      <c r="AL25" s="41">
        <f>AD495</f>
        <v>495</v>
      </c>
      <c r="AM25" s="41" t="s">
        <v>81</v>
      </c>
      <c r="AN25" s="41">
        <f>AD510</f>
        <v>510</v>
      </c>
      <c r="AO25" s="41" t="s">
        <v>98</v>
      </c>
      <c r="AP25" s="41">
        <f>AD510</f>
        <v>510</v>
      </c>
      <c r="AR25" s="41" t="s">
        <v>358</v>
      </c>
      <c r="AS25" s="41" t="s">
        <v>463</v>
      </c>
      <c r="AT25" s="41" t="s">
        <v>568</v>
      </c>
      <c r="AU25" s="41">
        <v>2</v>
      </c>
      <c r="AV25" s="41" t="s">
        <v>93</v>
      </c>
      <c r="AW25" s="42" t="b">
        <v>1</v>
      </c>
      <c r="AY25" s="42" t="b">
        <v>1</v>
      </c>
      <c r="AZ25" s="42" t="b">
        <v>0</v>
      </c>
      <c r="BB25" s="41" t="s">
        <v>597</v>
      </c>
      <c r="BC25" s="41" t="s">
        <v>348</v>
      </c>
      <c r="BD25" s="42" t="b">
        <v>1</v>
      </c>
      <c r="BE25" s="41" t="str">
        <f>N58</f>
        <v>1</v>
      </c>
      <c r="BF25" s="41" t="str">
        <f>""&amp;N58</f>
        <v>1</v>
      </c>
      <c r="BG25" s="41" t="b">
        <v>0</v>
      </c>
      <c r="BH25" s="41" t="b">
        <v>0</v>
      </c>
      <c r="BK25" s="41" t="e">
        <f ca="1">_xlfn.FORMULATEXT(BE25)</f>
        <v>#N/A</v>
      </c>
      <c r="BL25" s="41" t="e">
        <f ca="1">_xlfn.FORMULATEXT(BE25)</f>
        <v>#N/A</v>
      </c>
      <c r="CN25" s="41" t="s">
        <v>682</v>
      </c>
      <c r="CO25" s="41" t="s">
        <v>216</v>
      </c>
    </row>
    <row r="26" spans="2:94" ht="14.4" x14ac:dyDescent="0.3">
      <c r="B26" s="220" t="s">
        <v>598</v>
      </c>
      <c r="C26" s="220"/>
      <c r="D26" s="220"/>
      <c r="E26" s="220"/>
      <c r="F26" s="90" t="s">
        <v>1908</v>
      </c>
      <c r="G26" s="91"/>
      <c r="H26" s="91"/>
      <c r="I26" s="92"/>
      <c r="J26" s="211" t="s">
        <v>1908</v>
      </c>
      <c r="K26" s="212"/>
      <c r="L26" s="212"/>
      <c r="M26" s="213"/>
      <c r="AD26" s="41">
        <f>ROW()</f>
        <v>26</v>
      </c>
      <c r="AI26" s="41" t="s">
        <v>601</v>
      </c>
      <c r="AJ26" s="41" t="s">
        <v>602</v>
      </c>
      <c r="AK26" s="41" t="b">
        <v>0</v>
      </c>
      <c r="AL26" s="41">
        <f>AD394</f>
        <v>394</v>
      </c>
      <c r="AM26" s="41" t="s">
        <v>81</v>
      </c>
      <c r="AN26" s="41">
        <f>AD397</f>
        <v>397</v>
      </c>
      <c r="AO26" s="41" t="s">
        <v>96</v>
      </c>
      <c r="AP26" s="41">
        <f>AD397</f>
        <v>397</v>
      </c>
      <c r="AR26" s="41" t="s">
        <v>358</v>
      </c>
      <c r="AS26" s="41" t="s">
        <v>603</v>
      </c>
      <c r="AT26" s="41" t="s">
        <v>568</v>
      </c>
      <c r="AU26" s="41">
        <v>3</v>
      </c>
      <c r="AV26" s="41" t="s">
        <v>84</v>
      </c>
      <c r="AW26" s="42" t="b">
        <v>1</v>
      </c>
      <c r="AY26" s="42" t="b">
        <v>1</v>
      </c>
      <c r="AZ26" s="42" t="b">
        <v>0</v>
      </c>
      <c r="BB26" s="41" t="s">
        <v>604</v>
      </c>
      <c r="BC26" s="41" t="s">
        <v>420</v>
      </c>
      <c r="BD26" s="42" t="b">
        <v>0</v>
      </c>
      <c r="BE26" s="41" t="str">
        <f>IF(AA63=1,"Y",IF(AA63=2,"N",""))</f>
        <v>N</v>
      </c>
      <c r="BF26" s="41" t="str">
        <f>BE26</f>
        <v>N</v>
      </c>
      <c r="BG26" s="41" t="b">
        <v>0</v>
      </c>
      <c r="BH26" s="41" t="b">
        <v>0</v>
      </c>
      <c r="BJ26" s="41">
        <f>AA63</f>
        <v>2</v>
      </c>
      <c r="BK26" s="41" t="e">
        <f ca="1">_xlfn.FORMULATEXT(BJ26)</f>
        <v>#N/A</v>
      </c>
      <c r="BL26" s="41" t="s">
        <v>605</v>
      </c>
      <c r="CN26" s="41" t="s">
        <v>683</v>
      </c>
      <c r="CO26" s="41" t="s">
        <v>219</v>
      </c>
    </row>
    <row r="27" spans="2:94" ht="14.4" x14ac:dyDescent="0.3">
      <c r="B27" s="220" t="s">
        <v>606</v>
      </c>
      <c r="C27" s="220"/>
      <c r="D27" s="220"/>
      <c r="E27" s="220"/>
      <c r="F27" s="90" t="s">
        <v>1909</v>
      </c>
      <c r="G27" s="91"/>
      <c r="H27" s="91"/>
      <c r="I27" s="92"/>
      <c r="J27" s="211" t="s">
        <v>1909</v>
      </c>
      <c r="K27" s="212"/>
      <c r="L27" s="212"/>
      <c r="M27" s="213"/>
      <c r="AD27" s="41">
        <f>ROW()</f>
        <v>27</v>
      </c>
      <c r="AI27" s="41" t="s">
        <v>609</v>
      </c>
      <c r="AJ27" s="41" t="s">
        <v>610</v>
      </c>
      <c r="AK27" s="41" t="b">
        <v>0</v>
      </c>
      <c r="AL27" s="41">
        <f>AD401</f>
        <v>401</v>
      </c>
      <c r="AM27" s="41" t="s">
        <v>81</v>
      </c>
      <c r="AN27" s="41">
        <f>AD402</f>
        <v>402</v>
      </c>
      <c r="AO27" s="41" t="s">
        <v>395</v>
      </c>
      <c r="AP27" s="41">
        <f>AD402</f>
        <v>402</v>
      </c>
      <c r="AR27" s="41" t="s">
        <v>358</v>
      </c>
      <c r="AS27" s="41" t="s">
        <v>611</v>
      </c>
      <c r="AT27" s="41" t="s">
        <v>568</v>
      </c>
      <c r="AU27" s="41">
        <v>3</v>
      </c>
      <c r="AV27" s="41" t="s">
        <v>87</v>
      </c>
      <c r="AW27" s="42" t="b">
        <v>1</v>
      </c>
      <c r="AY27" s="42" t="b">
        <v>1</v>
      </c>
      <c r="AZ27" s="42" t="b">
        <v>0</v>
      </c>
      <c r="BB27" s="41" t="s">
        <v>612</v>
      </c>
      <c r="BC27" s="41" t="s">
        <v>348</v>
      </c>
      <c r="BD27" s="42" t="b">
        <v>0</v>
      </c>
      <c r="BE27" s="41">
        <f>N65</f>
        <v>0</v>
      </c>
      <c r="BF27" s="41" t="str">
        <f>""&amp;N65</f>
        <v/>
      </c>
      <c r="BG27" s="41" t="b">
        <v>0</v>
      </c>
      <c r="BH27" s="41" t="b">
        <v>0</v>
      </c>
      <c r="BK27" s="41" t="e">
        <f ca="1">_xlfn.FORMULATEXT(BE27)</f>
        <v>#N/A</v>
      </c>
      <c r="BL27" s="41" t="e">
        <f ca="1">_xlfn.FORMULATEXT(BE27)</f>
        <v>#N/A</v>
      </c>
      <c r="CN27" s="41" t="s">
        <v>785</v>
      </c>
      <c r="CO27" s="41" t="s">
        <v>222</v>
      </c>
    </row>
    <row r="28" spans="2:94" ht="14.4" x14ac:dyDescent="0.3">
      <c r="B28" s="47"/>
      <c r="AD28" s="41">
        <f>ROW()</f>
        <v>28</v>
      </c>
      <c r="AI28" s="41" t="s">
        <v>613</v>
      </c>
      <c r="AJ28" s="41" t="s">
        <v>614</v>
      </c>
      <c r="AK28" s="41" t="b">
        <v>0</v>
      </c>
      <c r="AL28" s="41">
        <f>AD367</f>
        <v>367</v>
      </c>
      <c r="AM28" s="41" t="s">
        <v>81</v>
      </c>
      <c r="AN28" s="41">
        <f>AD370</f>
        <v>370</v>
      </c>
      <c r="AO28" s="41" t="s">
        <v>90</v>
      </c>
      <c r="AP28" s="41">
        <f>AD370</f>
        <v>370</v>
      </c>
      <c r="AR28" s="41" t="s">
        <v>358</v>
      </c>
      <c r="AS28" s="41" t="s">
        <v>615</v>
      </c>
      <c r="AT28" s="41" t="s">
        <v>568</v>
      </c>
      <c r="AU28" s="41">
        <v>3</v>
      </c>
      <c r="AV28" s="41" t="s">
        <v>90</v>
      </c>
      <c r="AW28" s="42" t="b">
        <v>1</v>
      </c>
      <c r="AY28" s="42" t="b">
        <v>1</v>
      </c>
      <c r="AZ28" s="42" t="b">
        <v>0</v>
      </c>
      <c r="BB28" s="41" t="s">
        <v>616</v>
      </c>
      <c r="BC28" s="41" t="s">
        <v>348</v>
      </c>
      <c r="BD28" s="42" t="b">
        <v>0</v>
      </c>
      <c r="BE28" s="41" t="str">
        <f>N67</f>
        <v>30/11/2025</v>
      </c>
      <c r="BF28" s="41" t="str">
        <f>""&amp;N67</f>
        <v>30/11/2025</v>
      </c>
      <c r="BG28" s="41" t="b">
        <v>0</v>
      </c>
      <c r="BH28" s="41" t="b">
        <v>0</v>
      </c>
      <c r="BK28" s="41" t="e">
        <f ca="1">_xlfn.FORMULATEXT(BE28)</f>
        <v>#N/A</v>
      </c>
      <c r="BL28" s="41" t="e">
        <f ca="1">_xlfn.FORMULATEXT(BE28)</f>
        <v>#N/A</v>
      </c>
      <c r="CN28" s="41" t="s">
        <v>786</v>
      </c>
      <c r="CO28" s="41" t="s">
        <v>224</v>
      </c>
    </row>
    <row r="29" spans="2:94" ht="14.4" x14ac:dyDescent="0.3">
      <c r="B29" s="47" t="s">
        <v>617</v>
      </c>
      <c r="N29" s="228" t="s">
        <v>618</v>
      </c>
      <c r="O29" s="229"/>
      <c r="P29" s="130"/>
      <c r="AD29" s="41">
        <f>ROW()</f>
        <v>29</v>
      </c>
      <c r="AR29" s="41" t="s">
        <v>358</v>
      </c>
      <c r="AS29" s="41" t="s">
        <v>619</v>
      </c>
      <c r="AT29" s="41" t="s">
        <v>568</v>
      </c>
      <c r="AU29" s="41">
        <v>3</v>
      </c>
      <c r="AV29" s="41" t="s">
        <v>93</v>
      </c>
      <c r="AW29" s="42" t="b">
        <v>1</v>
      </c>
      <c r="AY29" s="42" t="b">
        <v>1</v>
      </c>
      <c r="AZ29" s="42" t="b">
        <v>0</v>
      </c>
      <c r="BB29" s="41" t="s">
        <v>620</v>
      </c>
      <c r="BC29" s="41" t="s">
        <v>420</v>
      </c>
      <c r="BD29" s="42" t="b">
        <v>0</v>
      </c>
      <c r="BE29" s="41" t="str">
        <f>IF(AA69=1,"Y",IF(AA69=2,"N",""))</f>
        <v>Y</v>
      </c>
      <c r="BF29" s="41" t="str">
        <f>BE29</f>
        <v>Y</v>
      </c>
      <c r="BG29" s="41" t="b">
        <v>0</v>
      </c>
      <c r="BH29" s="41" t="b">
        <v>0</v>
      </c>
      <c r="BJ29" s="41">
        <f>AA69</f>
        <v>1</v>
      </c>
      <c r="BK29" s="41" t="e">
        <f ca="1">_xlfn.FORMULATEXT(BJ29)</f>
        <v>#N/A</v>
      </c>
      <c r="BL29" s="41" t="s">
        <v>621</v>
      </c>
      <c r="CN29" s="41" t="s">
        <v>787</v>
      </c>
      <c r="CO29" s="41" t="s">
        <v>201</v>
      </c>
    </row>
    <row r="30" spans="2:94" ht="14.4" x14ac:dyDescent="0.3">
      <c r="AD30" s="41">
        <f>ROW()</f>
        <v>30</v>
      </c>
      <c r="AR30" s="41" t="s">
        <v>358</v>
      </c>
      <c r="AS30" s="41" t="s">
        <v>381</v>
      </c>
      <c r="AT30" s="41" t="s">
        <v>568</v>
      </c>
      <c r="AU30" s="41">
        <v>4</v>
      </c>
      <c r="AV30" s="41" t="s">
        <v>84</v>
      </c>
      <c r="AW30" s="42" t="b">
        <v>1</v>
      </c>
      <c r="AY30" s="42" t="b">
        <v>0</v>
      </c>
      <c r="AZ30" s="42" t="b">
        <v>0</v>
      </c>
      <c r="BB30" s="41" t="s">
        <v>622</v>
      </c>
      <c r="BC30" s="41" t="s">
        <v>348</v>
      </c>
      <c r="BD30" s="42" t="b">
        <v>0</v>
      </c>
      <c r="BE30" s="41" t="str">
        <f>N71</f>
        <v>AB6599873</v>
      </c>
      <c r="BF30" s="41" t="str">
        <f>""&amp;N71</f>
        <v>AB6599873</v>
      </c>
      <c r="BG30" s="41" t="b">
        <v>0</v>
      </c>
      <c r="BH30" s="41" t="b">
        <v>0</v>
      </c>
      <c r="BK30" s="41" t="e">
        <f t="shared" ref="BK30:BK54" ca="1" si="2">_xlfn.FORMULATEXT(BE30)</f>
        <v>#N/A</v>
      </c>
      <c r="BL30" s="41" t="e">
        <f t="shared" ref="BL30:BL54" ca="1" si="3">_xlfn.FORMULATEXT(BE30)</f>
        <v>#N/A</v>
      </c>
      <c r="CN30" s="41" t="s">
        <v>788</v>
      </c>
      <c r="CO30" s="41" t="s">
        <v>226</v>
      </c>
    </row>
    <row r="31" spans="2:94" ht="14.4" x14ac:dyDescent="0.3">
      <c r="B31" s="55" t="s">
        <v>623</v>
      </c>
      <c r="N31" s="118" t="s">
        <v>624</v>
      </c>
      <c r="O31" s="119"/>
      <c r="P31" s="120"/>
      <c r="AD31" s="41">
        <f>ROW()</f>
        <v>31</v>
      </c>
      <c r="AR31" s="41" t="s">
        <v>358</v>
      </c>
      <c r="AS31" s="41" t="s">
        <v>426</v>
      </c>
      <c r="AT31" s="41" t="s">
        <v>568</v>
      </c>
      <c r="AU31" s="41">
        <v>4</v>
      </c>
      <c r="AV31" s="41" t="s">
        <v>87</v>
      </c>
      <c r="AW31" s="42" t="b">
        <v>1</v>
      </c>
      <c r="AY31" s="42" t="b">
        <v>0</v>
      </c>
      <c r="AZ31" s="42" t="b">
        <v>0</v>
      </c>
      <c r="BB31" s="41" t="s">
        <v>625</v>
      </c>
      <c r="BC31" s="41" t="s">
        <v>348</v>
      </c>
      <c r="BD31" s="42" t="b">
        <v>0</v>
      </c>
      <c r="BE31" s="41" t="str">
        <f>N73</f>
        <v>31/12/2025</v>
      </c>
      <c r="BF31" s="41" t="str">
        <f>""&amp;N73</f>
        <v>31/12/2025</v>
      </c>
      <c r="BG31" s="41" t="b">
        <v>0</v>
      </c>
      <c r="BH31" s="41" t="b">
        <v>0</v>
      </c>
      <c r="BK31" s="41" t="e">
        <f t="shared" ca="1" si="2"/>
        <v>#N/A</v>
      </c>
      <c r="BL31" s="41" t="e">
        <f t="shared" ca="1" si="3"/>
        <v>#N/A</v>
      </c>
      <c r="CN31" s="41" t="s">
        <v>789</v>
      </c>
      <c r="CO31" s="41" t="s">
        <v>228</v>
      </c>
    </row>
    <row r="32" spans="2:94" ht="14.4" x14ac:dyDescent="0.3">
      <c r="AD32" s="41">
        <f>ROW()</f>
        <v>32</v>
      </c>
      <c r="AR32" s="41" t="s">
        <v>358</v>
      </c>
      <c r="AS32" s="41" t="s">
        <v>448</v>
      </c>
      <c r="AT32" s="41" t="s">
        <v>568</v>
      </c>
      <c r="AU32" s="41">
        <v>4</v>
      </c>
      <c r="AV32" s="41" t="s">
        <v>90</v>
      </c>
      <c r="AW32" s="42" t="b">
        <v>1</v>
      </c>
      <c r="AY32" s="42" t="b">
        <v>1</v>
      </c>
      <c r="AZ32" s="42" t="b">
        <v>0</v>
      </c>
      <c r="BB32" s="41" t="s">
        <v>626</v>
      </c>
      <c r="BC32" s="41" t="s">
        <v>348</v>
      </c>
      <c r="BD32" s="42" t="b">
        <v>0</v>
      </c>
      <c r="BE32" s="41" t="str">
        <f>B76</f>
        <v>The Annual General Meeting will be held on before 30.11.2025</v>
      </c>
      <c r="BF32" s="41" t="str">
        <f>""&amp;B76</f>
        <v>The Annual General Meeting will be held on before 30.11.2025</v>
      </c>
      <c r="BG32" s="41" t="b">
        <v>1</v>
      </c>
      <c r="BH32" s="41" t="b">
        <v>0</v>
      </c>
      <c r="BK32" s="41" t="e">
        <f t="shared" ca="1" si="2"/>
        <v>#N/A</v>
      </c>
      <c r="BL32" s="41" t="e">
        <f t="shared" ca="1" si="3"/>
        <v>#N/A</v>
      </c>
      <c r="CN32" s="41" t="s">
        <v>790</v>
      </c>
      <c r="CO32" s="41" t="s">
        <v>230</v>
      </c>
    </row>
    <row r="33" spans="2:93" ht="14.4" x14ac:dyDescent="0.3">
      <c r="B33" s="47" t="s">
        <v>627</v>
      </c>
      <c r="N33" s="118" t="s">
        <v>628</v>
      </c>
      <c r="O33" s="119"/>
      <c r="P33" s="120"/>
      <c r="AD33" s="41">
        <f>ROW()</f>
        <v>33</v>
      </c>
      <c r="AR33" s="41" t="s">
        <v>358</v>
      </c>
      <c r="AS33" s="41" t="s">
        <v>471</v>
      </c>
      <c r="AT33" s="41" t="s">
        <v>568</v>
      </c>
      <c r="AU33" s="41">
        <v>4</v>
      </c>
      <c r="AV33" s="41" t="s">
        <v>93</v>
      </c>
      <c r="AW33" s="42" t="b">
        <v>1</v>
      </c>
      <c r="AY33" s="42" t="b">
        <v>1</v>
      </c>
      <c r="AZ33" s="42" t="b">
        <v>0</v>
      </c>
      <c r="BB33" s="41" t="s">
        <v>629</v>
      </c>
      <c r="BC33" s="41" t="s">
        <v>348</v>
      </c>
      <c r="BD33" s="42" t="b">
        <v>1</v>
      </c>
      <c r="BE33" s="41" t="str">
        <f>N80</f>
        <v>1</v>
      </c>
      <c r="BF33" s="41" t="str">
        <f>""&amp;N80</f>
        <v>1</v>
      </c>
      <c r="BG33" s="41" t="b">
        <v>1</v>
      </c>
      <c r="BH33" s="41" t="b">
        <v>0</v>
      </c>
      <c r="BK33" s="41" t="e">
        <f t="shared" ca="1" si="2"/>
        <v>#N/A</v>
      </c>
      <c r="BL33" s="41" t="e">
        <f t="shared" ca="1" si="3"/>
        <v>#N/A</v>
      </c>
      <c r="CN33" s="41" t="s">
        <v>886</v>
      </c>
      <c r="CO33" s="41" t="s">
        <v>232</v>
      </c>
    </row>
    <row r="34" spans="2:93" ht="14.4" x14ac:dyDescent="0.3">
      <c r="AD34" s="41">
        <f>ROW()</f>
        <v>34</v>
      </c>
      <c r="AR34" s="41" t="s">
        <v>443</v>
      </c>
      <c r="AS34" s="41" t="s">
        <v>567</v>
      </c>
      <c r="AT34" s="41" t="s">
        <v>630</v>
      </c>
      <c r="AU34" s="41">
        <v>1</v>
      </c>
      <c r="AV34" s="41" t="s">
        <v>81</v>
      </c>
      <c r="AW34" s="42" t="b">
        <v>0</v>
      </c>
      <c r="AY34" s="42" t="b">
        <v>1</v>
      </c>
      <c r="AZ34" s="42" t="b">
        <v>0</v>
      </c>
      <c r="BB34" s="41" t="s">
        <v>631</v>
      </c>
      <c r="BC34" s="41" t="s">
        <v>348</v>
      </c>
      <c r="BD34" s="42" t="b">
        <v>1</v>
      </c>
      <c r="BE34" s="41" t="str">
        <f>E112</f>
        <v>10000000</v>
      </c>
      <c r="BF34" s="41" t="str">
        <f>""&amp;E112</f>
        <v>10000000</v>
      </c>
      <c r="BG34" s="41" t="b">
        <v>0</v>
      </c>
      <c r="BH34" s="41" t="b">
        <v>0</v>
      </c>
      <c r="BK34" s="41" t="e">
        <f t="shared" ca="1" si="2"/>
        <v>#N/A</v>
      </c>
      <c r="BL34" s="41" t="e">
        <f t="shared" ca="1" si="3"/>
        <v>#N/A</v>
      </c>
      <c r="CN34" s="41" t="s">
        <v>889</v>
      </c>
      <c r="CO34" s="41" t="s">
        <v>108</v>
      </c>
    </row>
    <row r="35" spans="2:93" ht="14.4" x14ac:dyDescent="0.3">
      <c r="B35" s="47" t="s">
        <v>632</v>
      </c>
      <c r="N35" s="118" t="s">
        <v>633</v>
      </c>
      <c r="O35" s="119"/>
      <c r="P35" s="120"/>
      <c r="AD35" s="41">
        <f>ROW()</f>
        <v>35</v>
      </c>
      <c r="AR35" s="41" t="s">
        <v>443</v>
      </c>
      <c r="AS35" s="41" t="s">
        <v>359</v>
      </c>
      <c r="AT35" s="41" t="s">
        <v>630</v>
      </c>
      <c r="AU35" s="41">
        <v>2</v>
      </c>
      <c r="AV35" s="41" t="s">
        <v>84</v>
      </c>
      <c r="AW35" s="42" t="b">
        <v>1</v>
      </c>
      <c r="AY35" s="42" t="b">
        <v>1</v>
      </c>
      <c r="AZ35" s="42" t="b">
        <v>0</v>
      </c>
      <c r="BB35" s="41" t="s">
        <v>634</v>
      </c>
      <c r="BC35" s="41" t="s">
        <v>348</v>
      </c>
      <c r="BD35" s="42" t="b">
        <v>1</v>
      </c>
      <c r="BE35" s="41" t="str">
        <f>H112</f>
        <v>4468120</v>
      </c>
      <c r="BF35" s="41" t="str">
        <f>""&amp;H112</f>
        <v>4468120</v>
      </c>
      <c r="BG35" s="41" t="b">
        <v>0</v>
      </c>
      <c r="BH35" s="41" t="b">
        <v>0</v>
      </c>
      <c r="BK35" s="41" t="e">
        <f t="shared" ca="1" si="2"/>
        <v>#N/A</v>
      </c>
      <c r="BL35" s="41" t="e">
        <f t="shared" ca="1" si="3"/>
        <v>#N/A</v>
      </c>
      <c r="CN35" s="41" t="s">
        <v>890</v>
      </c>
      <c r="CO35" s="41" t="s">
        <v>109</v>
      </c>
    </row>
    <row r="36" spans="2:93" ht="14.4" x14ac:dyDescent="0.3">
      <c r="AD36" s="41">
        <f>ROW()</f>
        <v>36</v>
      </c>
      <c r="AR36" s="41" t="s">
        <v>443</v>
      </c>
      <c r="AS36" s="41" t="s">
        <v>406</v>
      </c>
      <c r="AT36" s="41" t="s">
        <v>630</v>
      </c>
      <c r="AU36" s="41">
        <v>2</v>
      </c>
      <c r="AV36" s="41" t="s">
        <v>87</v>
      </c>
      <c r="AW36" s="42" t="b">
        <v>1</v>
      </c>
      <c r="AY36" s="42" t="b">
        <v>1</v>
      </c>
      <c r="AZ36" s="42" t="b">
        <v>0</v>
      </c>
      <c r="BB36" s="41" t="s">
        <v>635</v>
      </c>
      <c r="BC36" s="41" t="s">
        <v>348</v>
      </c>
      <c r="BD36" s="42" t="b">
        <v>1</v>
      </c>
      <c r="BE36" s="41" t="str">
        <f>K112</f>
        <v>4468120</v>
      </c>
      <c r="BF36" s="41" t="str">
        <f>""&amp;K112</f>
        <v>4468120</v>
      </c>
      <c r="BG36" s="41" t="b">
        <v>0</v>
      </c>
      <c r="BH36" s="41" t="b">
        <v>0</v>
      </c>
      <c r="BK36" s="41" t="e">
        <f t="shared" ca="1" si="2"/>
        <v>#N/A</v>
      </c>
      <c r="BL36" s="41" t="e">
        <f t="shared" ca="1" si="3"/>
        <v>#N/A</v>
      </c>
      <c r="CN36" s="41" t="s">
        <v>891</v>
      </c>
      <c r="CO36" s="41" t="s">
        <v>129</v>
      </c>
    </row>
    <row r="37" spans="2:93" ht="14.4" x14ac:dyDescent="0.3">
      <c r="B37" s="55" t="s">
        <v>636</v>
      </c>
      <c r="N37" s="228" t="s">
        <v>637</v>
      </c>
      <c r="O37" s="229"/>
      <c r="P37" s="130"/>
      <c r="AD37" s="41">
        <f>ROW()</f>
        <v>37</v>
      </c>
      <c r="AR37" s="41" t="s">
        <v>443</v>
      </c>
      <c r="AS37" s="41" t="s">
        <v>439</v>
      </c>
      <c r="AT37" s="41" t="s">
        <v>630</v>
      </c>
      <c r="AU37" s="41">
        <v>2</v>
      </c>
      <c r="AV37" s="41" t="s">
        <v>90</v>
      </c>
      <c r="AW37" s="42" t="b">
        <v>1</v>
      </c>
      <c r="AY37" s="42" t="b">
        <v>1</v>
      </c>
      <c r="AZ37" s="42" t="b">
        <v>0</v>
      </c>
      <c r="BB37" s="41" t="s">
        <v>638</v>
      </c>
      <c r="BC37" s="41" t="s">
        <v>348</v>
      </c>
      <c r="BD37" s="42" t="b">
        <v>1</v>
      </c>
      <c r="BE37" s="41" t="str">
        <f>N112</f>
        <v>4468120</v>
      </c>
      <c r="BF37" s="41" t="str">
        <f>""&amp;N112</f>
        <v>4468120</v>
      </c>
      <c r="BG37" s="41" t="b">
        <v>0</v>
      </c>
      <c r="BH37" s="41" t="b">
        <v>0</v>
      </c>
      <c r="BK37" s="41" t="e">
        <f t="shared" ca="1" si="2"/>
        <v>#N/A</v>
      </c>
      <c r="BL37" s="41" t="e">
        <f t="shared" ca="1" si="3"/>
        <v>#N/A</v>
      </c>
      <c r="CN37" s="41" t="s">
        <v>892</v>
      </c>
      <c r="CO37" s="41" t="s">
        <v>145</v>
      </c>
    </row>
    <row r="38" spans="2:93" ht="14.4" x14ac:dyDescent="0.3">
      <c r="AD38" s="41">
        <f>ROW()</f>
        <v>38</v>
      </c>
      <c r="AR38" s="41" t="s">
        <v>443</v>
      </c>
      <c r="AS38" s="41" t="s">
        <v>463</v>
      </c>
      <c r="AT38" s="41" t="s">
        <v>630</v>
      </c>
      <c r="AU38" s="41">
        <v>2</v>
      </c>
      <c r="AV38" s="41" t="s">
        <v>93</v>
      </c>
      <c r="AW38" s="42" t="b">
        <v>1</v>
      </c>
      <c r="AY38" s="42" t="b">
        <v>1</v>
      </c>
      <c r="AZ38" s="42" t="b">
        <v>0</v>
      </c>
      <c r="BB38" s="41" t="s">
        <v>639</v>
      </c>
      <c r="BC38" s="41" t="s">
        <v>348</v>
      </c>
      <c r="BD38" s="42" t="b">
        <v>1</v>
      </c>
      <c r="BE38" s="41" t="str">
        <f ca="1">E113</f>
        <v>0.00</v>
      </c>
      <c r="BF38" s="41" t="str">
        <f ca="1">""&amp;E113</f>
        <v>0.00</v>
      </c>
      <c r="BG38" s="41" t="b">
        <v>0</v>
      </c>
      <c r="BH38" s="41" t="b">
        <v>0</v>
      </c>
      <c r="BK38" s="41" t="e">
        <f t="shared" ca="1" si="2"/>
        <v>#N/A</v>
      </c>
      <c r="BL38" s="41" t="e">
        <f t="shared" ca="1" si="3"/>
        <v>#N/A</v>
      </c>
      <c r="CN38" s="41" t="s">
        <v>894</v>
      </c>
      <c r="CO38" s="41" t="s">
        <v>159</v>
      </c>
    </row>
    <row r="39" spans="2:93" ht="14.55" customHeight="1" x14ac:dyDescent="0.3">
      <c r="B39" s="216" t="s">
        <v>640</v>
      </c>
      <c r="C39" s="216"/>
      <c r="D39" s="216"/>
      <c r="E39" s="216"/>
      <c r="F39" s="216"/>
      <c r="G39" s="216"/>
      <c r="H39" s="56"/>
      <c r="N39" s="228" t="s">
        <v>377</v>
      </c>
      <c r="O39" s="229"/>
      <c r="P39" s="130"/>
      <c r="AD39" s="41">
        <f>ROW()</f>
        <v>39</v>
      </c>
      <c r="AR39" s="41" t="s">
        <v>443</v>
      </c>
      <c r="AS39" s="41" t="s">
        <v>603</v>
      </c>
      <c r="AT39" s="41" t="s">
        <v>630</v>
      </c>
      <c r="AU39" s="41">
        <v>3</v>
      </c>
      <c r="AV39" s="41" t="s">
        <v>84</v>
      </c>
      <c r="AW39" s="42" t="b">
        <v>1</v>
      </c>
      <c r="AY39" s="42" t="b">
        <v>1</v>
      </c>
      <c r="AZ39" s="42" t="b">
        <v>0</v>
      </c>
      <c r="BB39" s="41" t="s">
        <v>642</v>
      </c>
      <c r="BC39" s="41" t="s">
        <v>348</v>
      </c>
      <c r="BD39" s="42" t="b">
        <v>1</v>
      </c>
      <c r="BE39" s="41" t="str">
        <f ca="1">H113</f>
        <v>0.00</v>
      </c>
      <c r="BF39" s="41" t="str">
        <f ca="1">""&amp;H113</f>
        <v>0.00</v>
      </c>
      <c r="BG39" s="41" t="b">
        <v>0</v>
      </c>
      <c r="BH39" s="41" t="b">
        <v>0</v>
      </c>
      <c r="BK39" s="41" t="e">
        <f t="shared" ca="1" si="2"/>
        <v>#N/A</v>
      </c>
      <c r="BL39" s="41" t="e">
        <f t="shared" ca="1" si="3"/>
        <v>#N/A</v>
      </c>
      <c r="CN39" s="41" t="s">
        <v>895</v>
      </c>
      <c r="CO39" s="41" t="s">
        <v>110</v>
      </c>
    </row>
    <row r="40" spans="2:93" ht="14.4" x14ac:dyDescent="0.3">
      <c r="B40" s="216"/>
      <c r="C40" s="216"/>
      <c r="D40" s="216"/>
      <c r="E40" s="216"/>
      <c r="F40" s="216"/>
      <c r="G40" s="216"/>
      <c r="H40" s="56"/>
      <c r="AD40" s="41">
        <f>ROW()</f>
        <v>40</v>
      </c>
      <c r="AR40" s="41" t="s">
        <v>443</v>
      </c>
      <c r="AS40" s="41" t="s">
        <v>611</v>
      </c>
      <c r="AT40" s="41" t="s">
        <v>630</v>
      </c>
      <c r="AU40" s="41">
        <v>3</v>
      </c>
      <c r="AV40" s="41" t="s">
        <v>87</v>
      </c>
      <c r="AW40" s="42" t="b">
        <v>1</v>
      </c>
      <c r="AY40" s="42" t="b">
        <v>1</v>
      </c>
      <c r="AZ40" s="42" t="b">
        <v>0</v>
      </c>
      <c r="BB40" s="41" t="s">
        <v>643</v>
      </c>
      <c r="BC40" s="41" t="s">
        <v>348</v>
      </c>
      <c r="BD40" s="42" t="b">
        <v>1</v>
      </c>
      <c r="BE40" s="41" t="str">
        <f>K113</f>
        <v>44681200.00</v>
      </c>
      <c r="BF40" s="41" t="str">
        <f>""&amp;K113</f>
        <v>44681200.00</v>
      </c>
      <c r="BG40" s="41" t="b">
        <v>0</v>
      </c>
      <c r="BH40" s="41" t="b">
        <v>0</v>
      </c>
      <c r="BK40" s="41" t="e">
        <f t="shared" ca="1" si="2"/>
        <v>#N/A</v>
      </c>
      <c r="BL40" s="41" t="e">
        <f t="shared" ca="1" si="3"/>
        <v>#N/A</v>
      </c>
      <c r="CN40" s="41" t="s">
        <v>896</v>
      </c>
      <c r="CO40" s="41" t="s">
        <v>130</v>
      </c>
    </row>
    <row r="41" spans="2:93" ht="14.4" x14ac:dyDescent="0.3">
      <c r="AD41" s="41">
        <f>ROW()</f>
        <v>41</v>
      </c>
      <c r="AR41" s="41" t="s">
        <v>443</v>
      </c>
      <c r="AS41" s="41" t="s">
        <v>615</v>
      </c>
      <c r="AT41" s="41" t="s">
        <v>630</v>
      </c>
      <c r="AU41" s="41">
        <v>3</v>
      </c>
      <c r="AV41" s="41" t="s">
        <v>90</v>
      </c>
      <c r="AW41" s="42" t="b">
        <v>1</v>
      </c>
      <c r="AY41" s="42" t="b">
        <v>1</v>
      </c>
      <c r="AZ41" s="42" t="b">
        <v>0</v>
      </c>
      <c r="BB41" s="41" t="s">
        <v>644</v>
      </c>
      <c r="BC41" s="41" t="s">
        <v>348</v>
      </c>
      <c r="BD41" s="42" t="b">
        <v>1</v>
      </c>
      <c r="BE41" s="41" t="str">
        <f>N113</f>
        <v>44681200.00</v>
      </c>
      <c r="BF41" s="41" t="str">
        <f>""&amp;N113</f>
        <v>44681200.00</v>
      </c>
      <c r="BG41" s="41" t="b">
        <v>0</v>
      </c>
      <c r="BH41" s="41" t="b">
        <v>0</v>
      </c>
      <c r="BK41" s="41" t="e">
        <f t="shared" ca="1" si="2"/>
        <v>#N/A</v>
      </c>
      <c r="BL41" s="41" t="e">
        <f t="shared" ca="1" si="3"/>
        <v>#N/A</v>
      </c>
      <c r="CN41" s="41" t="s">
        <v>897</v>
      </c>
      <c r="CO41" s="41" t="s">
        <v>146</v>
      </c>
    </row>
    <row r="42" spans="2:93" ht="14.4" x14ac:dyDescent="0.3">
      <c r="B42" s="214" t="s">
        <v>645</v>
      </c>
      <c r="C42" s="215"/>
      <c r="D42" s="215"/>
      <c r="E42" s="215"/>
      <c r="F42" s="215"/>
      <c r="G42" s="215"/>
      <c r="H42" s="215"/>
      <c r="I42" s="215"/>
      <c r="N42" s="228" t="s">
        <v>355</v>
      </c>
      <c r="O42" s="229"/>
      <c r="P42" s="130"/>
      <c r="AD42" s="41">
        <f>ROW()</f>
        <v>42</v>
      </c>
      <c r="AR42" s="41" t="s">
        <v>443</v>
      </c>
      <c r="AS42" s="41" t="s">
        <v>619</v>
      </c>
      <c r="AT42" s="41" t="s">
        <v>630</v>
      </c>
      <c r="AU42" s="41">
        <v>3</v>
      </c>
      <c r="AV42" s="41" t="s">
        <v>93</v>
      </c>
      <c r="AW42" s="42" t="b">
        <v>1</v>
      </c>
      <c r="AY42" s="42" t="b">
        <v>1</v>
      </c>
      <c r="AZ42" s="42" t="b">
        <v>0</v>
      </c>
      <c r="BB42" s="41" t="s">
        <v>647</v>
      </c>
      <c r="BC42" s="41" t="s">
        <v>348</v>
      </c>
      <c r="BD42" s="42" t="b">
        <v>1</v>
      </c>
      <c r="BE42" s="41" t="str">
        <f>N115</f>
        <v>1</v>
      </c>
      <c r="BF42" s="41" t="str">
        <f>""&amp;N115</f>
        <v>1</v>
      </c>
      <c r="BG42" s="41" t="b">
        <v>0</v>
      </c>
      <c r="BH42" s="41" t="b">
        <v>0</v>
      </c>
      <c r="BK42" s="41" t="e">
        <f t="shared" ca="1" si="2"/>
        <v>#N/A</v>
      </c>
      <c r="BL42" s="41" t="e">
        <f t="shared" ca="1" si="3"/>
        <v>#N/A</v>
      </c>
      <c r="CN42" s="41" t="s">
        <v>928</v>
      </c>
      <c r="CO42" s="41" t="s">
        <v>111</v>
      </c>
    </row>
    <row r="43" spans="2:93" ht="14.4" x14ac:dyDescent="0.3">
      <c r="B43" s="215"/>
      <c r="C43" s="215"/>
      <c r="D43" s="215"/>
      <c r="E43" s="215"/>
      <c r="F43" s="215"/>
      <c r="G43" s="215"/>
      <c r="H43" s="215"/>
      <c r="I43" s="215"/>
      <c r="AD43" s="41">
        <f>ROW()</f>
        <v>43</v>
      </c>
      <c r="AR43" s="41" t="s">
        <v>443</v>
      </c>
      <c r="AS43" s="41" t="s">
        <v>381</v>
      </c>
      <c r="AT43" s="41" t="s">
        <v>630</v>
      </c>
      <c r="AU43" s="41">
        <v>4</v>
      </c>
      <c r="AV43" s="41" t="s">
        <v>84</v>
      </c>
      <c r="AW43" s="42" t="b">
        <v>1</v>
      </c>
      <c r="AY43" s="42" t="b">
        <v>0</v>
      </c>
      <c r="AZ43" s="42" t="b">
        <v>0</v>
      </c>
      <c r="BB43" s="41" t="s">
        <v>648</v>
      </c>
      <c r="BC43" s="41" t="s">
        <v>348</v>
      </c>
      <c r="BD43" s="42" t="b">
        <v>1</v>
      </c>
      <c r="BE43" s="41" t="str">
        <f>E126</f>
        <v>0</v>
      </c>
      <c r="BF43" s="41" t="str">
        <f>""&amp;E126</f>
        <v>0</v>
      </c>
      <c r="BG43" s="41" t="b">
        <v>0</v>
      </c>
      <c r="BH43" s="41" t="b">
        <v>0</v>
      </c>
      <c r="BK43" s="41" t="e">
        <f t="shared" ca="1" si="2"/>
        <v>#N/A</v>
      </c>
      <c r="BL43" s="41" t="e">
        <f t="shared" ca="1" si="3"/>
        <v>#N/A</v>
      </c>
      <c r="CN43" s="41" t="s">
        <v>929</v>
      </c>
      <c r="CO43" s="41" t="s">
        <v>131</v>
      </c>
    </row>
    <row r="44" spans="2:93" ht="14.4" x14ac:dyDescent="0.3">
      <c r="AD44" s="41">
        <f>ROW()</f>
        <v>44</v>
      </c>
      <c r="AR44" s="41" t="s">
        <v>443</v>
      </c>
      <c r="AS44" s="41" t="s">
        <v>426</v>
      </c>
      <c r="AT44" s="41" t="s">
        <v>630</v>
      </c>
      <c r="AU44" s="41">
        <v>4</v>
      </c>
      <c r="AV44" s="41" t="s">
        <v>87</v>
      </c>
      <c r="AW44" s="42" t="b">
        <v>1</v>
      </c>
      <c r="AY44" s="42" t="b">
        <v>0</v>
      </c>
      <c r="AZ44" s="42" t="b">
        <v>0</v>
      </c>
      <c r="BB44" s="41" t="s">
        <v>649</v>
      </c>
      <c r="BC44" s="41" t="s">
        <v>348</v>
      </c>
      <c r="BD44" s="42" t="b">
        <v>1</v>
      </c>
      <c r="BE44" s="41" t="str">
        <f>H126</f>
        <v>0</v>
      </c>
      <c r="BF44" s="41" t="str">
        <f>""&amp;H126</f>
        <v>0</v>
      </c>
      <c r="BG44" s="41" t="b">
        <v>0</v>
      </c>
      <c r="BH44" s="41" t="b">
        <v>0</v>
      </c>
      <c r="BK44" s="41" t="e">
        <f t="shared" ca="1" si="2"/>
        <v>#N/A</v>
      </c>
      <c r="BL44" s="41" t="e">
        <f t="shared" ca="1" si="3"/>
        <v>#N/A</v>
      </c>
      <c r="CN44" s="41" t="s">
        <v>930</v>
      </c>
      <c r="CO44" s="41" t="s">
        <v>147</v>
      </c>
    </row>
    <row r="45" spans="2:93" ht="14.55" customHeight="1" x14ac:dyDescent="0.3">
      <c r="B45" s="214" t="s">
        <v>650</v>
      </c>
      <c r="C45" s="214"/>
      <c r="D45" s="214"/>
      <c r="E45" s="214"/>
      <c r="F45" s="214"/>
      <c r="G45" s="214"/>
      <c r="H45" s="214"/>
      <c r="I45" s="214"/>
      <c r="J45" s="214"/>
      <c r="K45" s="57"/>
      <c r="N45" s="228" t="s">
        <v>651</v>
      </c>
      <c r="O45" s="229"/>
      <c r="P45" s="130"/>
      <c r="AD45" s="41">
        <f>ROW()</f>
        <v>45</v>
      </c>
      <c r="AR45" s="41" t="s">
        <v>443</v>
      </c>
      <c r="AS45" s="41" t="s">
        <v>448</v>
      </c>
      <c r="AT45" s="41" t="s">
        <v>630</v>
      </c>
      <c r="AU45" s="41">
        <v>4</v>
      </c>
      <c r="AV45" s="41" t="s">
        <v>90</v>
      </c>
      <c r="AW45" s="42" t="b">
        <v>1</v>
      </c>
      <c r="AY45" s="42" t="b">
        <v>1</v>
      </c>
      <c r="AZ45" s="42" t="b">
        <v>0</v>
      </c>
      <c r="BB45" s="41" t="s">
        <v>652</v>
      </c>
      <c r="BC45" s="41" t="s">
        <v>348</v>
      </c>
      <c r="BD45" s="42" t="b">
        <v>1</v>
      </c>
      <c r="BE45" s="41" t="str">
        <f>K126</f>
        <v>0</v>
      </c>
      <c r="BF45" s="41" t="str">
        <f>""&amp;K126</f>
        <v>0</v>
      </c>
      <c r="BG45" s="41" t="b">
        <v>0</v>
      </c>
      <c r="BH45" s="41" t="b">
        <v>0</v>
      </c>
      <c r="BK45" s="41" t="e">
        <f t="shared" ca="1" si="2"/>
        <v>#N/A</v>
      </c>
      <c r="BL45" s="41" t="e">
        <f t="shared" ca="1" si="3"/>
        <v>#N/A</v>
      </c>
      <c r="CN45" s="41" t="s">
        <v>931</v>
      </c>
      <c r="CO45" s="41" t="s">
        <v>112</v>
      </c>
    </row>
    <row r="46" spans="2:93" ht="14.4" x14ac:dyDescent="0.3">
      <c r="B46" s="214"/>
      <c r="C46" s="214"/>
      <c r="D46" s="214"/>
      <c r="E46" s="214"/>
      <c r="F46" s="214"/>
      <c r="G46" s="214"/>
      <c r="H46" s="214"/>
      <c r="I46" s="214"/>
      <c r="J46" s="214"/>
      <c r="K46" s="57"/>
      <c r="AD46" s="41">
        <f>ROW()</f>
        <v>46</v>
      </c>
      <c r="AR46" s="41" t="s">
        <v>443</v>
      </c>
      <c r="AS46" s="41" t="s">
        <v>471</v>
      </c>
      <c r="AT46" s="41" t="s">
        <v>630</v>
      </c>
      <c r="AU46" s="41">
        <v>4</v>
      </c>
      <c r="AV46" s="41" t="s">
        <v>93</v>
      </c>
      <c r="AW46" s="42" t="b">
        <v>1</v>
      </c>
      <c r="AY46" s="42" t="b">
        <v>1</v>
      </c>
      <c r="AZ46" s="42" t="b">
        <v>0</v>
      </c>
      <c r="BB46" s="41" t="s">
        <v>653</v>
      </c>
      <c r="BC46" s="41" t="s">
        <v>348</v>
      </c>
      <c r="BD46" s="42" t="b">
        <v>1</v>
      </c>
      <c r="BE46" s="41" t="str">
        <f>N126</f>
        <v>0</v>
      </c>
      <c r="BF46" s="41" t="str">
        <f>""&amp;N126</f>
        <v>0</v>
      </c>
      <c r="BG46" s="41" t="b">
        <v>0</v>
      </c>
      <c r="BH46" s="41" t="b">
        <v>0</v>
      </c>
      <c r="BK46" s="41" t="e">
        <f t="shared" ca="1" si="2"/>
        <v>#N/A</v>
      </c>
      <c r="BL46" s="41" t="e">
        <f t="shared" ca="1" si="3"/>
        <v>#N/A</v>
      </c>
      <c r="CN46" s="41" t="s">
        <v>932</v>
      </c>
      <c r="CO46" s="41" t="s">
        <v>132</v>
      </c>
    </row>
    <row r="47" spans="2:93" ht="14.4" x14ac:dyDescent="0.3">
      <c r="B47" s="214"/>
      <c r="C47" s="214"/>
      <c r="D47" s="214"/>
      <c r="E47" s="214"/>
      <c r="F47" s="214"/>
      <c r="G47" s="214"/>
      <c r="H47" s="214"/>
      <c r="I47" s="214"/>
      <c r="J47" s="214"/>
      <c r="K47" s="57"/>
      <c r="AD47" s="41">
        <f>ROW()</f>
        <v>47</v>
      </c>
      <c r="AR47" s="41" t="s">
        <v>525</v>
      </c>
      <c r="AS47" s="41" t="s">
        <v>654</v>
      </c>
      <c r="AT47" s="41" t="s">
        <v>655</v>
      </c>
      <c r="AU47" s="41">
        <v>0</v>
      </c>
      <c r="AV47" s="41" t="s">
        <v>81</v>
      </c>
      <c r="AW47" s="42" t="b">
        <v>0</v>
      </c>
      <c r="AY47" s="42" t="b">
        <v>1</v>
      </c>
      <c r="AZ47" s="42" t="b">
        <v>0</v>
      </c>
      <c r="BB47" s="41" t="s">
        <v>656</v>
      </c>
      <c r="BC47" s="41" t="s">
        <v>348</v>
      </c>
      <c r="BD47" s="42" t="b">
        <v>1</v>
      </c>
      <c r="BE47" s="41" t="str">
        <f ca="1">E127</f>
        <v>0.00</v>
      </c>
      <c r="BF47" s="41" t="str">
        <f ca="1">""&amp;E127</f>
        <v>0.00</v>
      </c>
      <c r="BG47" s="41" t="b">
        <v>0</v>
      </c>
      <c r="BH47" s="41" t="b">
        <v>0</v>
      </c>
      <c r="BK47" s="41" t="e">
        <f t="shared" ca="1" si="2"/>
        <v>#N/A</v>
      </c>
      <c r="BL47" s="41" t="e">
        <f t="shared" ca="1" si="3"/>
        <v>#N/A</v>
      </c>
      <c r="CN47" s="41" t="s">
        <v>939</v>
      </c>
      <c r="CO47" s="41" t="s">
        <v>148</v>
      </c>
    </row>
    <row r="48" spans="2:93" ht="14.4" x14ac:dyDescent="0.3">
      <c r="AD48" s="41">
        <f>ROW()</f>
        <v>48</v>
      </c>
      <c r="AR48" s="41" t="s">
        <v>525</v>
      </c>
      <c r="AS48" s="41" t="s">
        <v>657</v>
      </c>
      <c r="AT48" s="41" t="s">
        <v>655</v>
      </c>
      <c r="AU48" s="41">
        <v>0</v>
      </c>
      <c r="AV48" s="41" t="s">
        <v>84</v>
      </c>
      <c r="AW48" s="42" t="b">
        <v>1</v>
      </c>
      <c r="AY48" s="42" t="b">
        <v>1</v>
      </c>
      <c r="AZ48" s="42" t="b">
        <v>0</v>
      </c>
      <c r="BB48" s="41" t="s">
        <v>658</v>
      </c>
      <c r="BC48" s="41" t="s">
        <v>348</v>
      </c>
      <c r="BD48" s="42" t="b">
        <v>1</v>
      </c>
      <c r="BE48" s="41" t="str">
        <f ca="1">H127</f>
        <v>0.00</v>
      </c>
      <c r="BF48" s="41" t="str">
        <f ca="1">""&amp;H127</f>
        <v>0.00</v>
      </c>
      <c r="BG48" s="41" t="b">
        <v>0</v>
      </c>
      <c r="BH48" s="41" t="b">
        <v>0</v>
      </c>
      <c r="BK48" s="41" t="e">
        <f t="shared" ca="1" si="2"/>
        <v>#N/A</v>
      </c>
      <c r="BL48" s="41" t="e">
        <f t="shared" ca="1" si="3"/>
        <v>#N/A</v>
      </c>
      <c r="CN48" s="41" t="s">
        <v>940</v>
      </c>
      <c r="CO48" s="41" t="s">
        <v>160</v>
      </c>
    </row>
    <row r="49" spans="1:93" ht="14.4" x14ac:dyDescent="0.3">
      <c r="B49" s="55" t="s">
        <v>584</v>
      </c>
      <c r="AA49" s="78">
        <v>1</v>
      </c>
      <c r="AB49" s="41">
        <f>IF(AC49="Y",1,2)</f>
        <v>1</v>
      </c>
      <c r="AC49" s="41" t="s">
        <v>539</v>
      </c>
      <c r="AD49" s="41">
        <f>ROW()</f>
        <v>49</v>
      </c>
      <c r="AR49" s="41" t="s">
        <v>525</v>
      </c>
      <c r="AS49" s="41" t="s">
        <v>660</v>
      </c>
      <c r="AT49" s="41" t="s">
        <v>655</v>
      </c>
      <c r="AU49" s="41">
        <v>0</v>
      </c>
      <c r="AV49" s="41" t="s">
        <v>87</v>
      </c>
      <c r="AW49" s="42" t="b">
        <v>1</v>
      </c>
      <c r="AY49" s="42" t="b">
        <v>1</v>
      </c>
      <c r="AZ49" s="42" t="b">
        <v>0</v>
      </c>
      <c r="BB49" s="41" t="s">
        <v>661</v>
      </c>
      <c r="BC49" s="41" t="s">
        <v>348</v>
      </c>
      <c r="BD49" s="42" t="b">
        <v>1</v>
      </c>
      <c r="BE49" s="41" t="str">
        <f ca="1">K127</f>
        <v>0.00</v>
      </c>
      <c r="BF49" s="41" t="str">
        <f ca="1">""&amp;K127</f>
        <v>0.00</v>
      </c>
      <c r="BG49" s="41" t="b">
        <v>0</v>
      </c>
      <c r="BH49" s="41" t="b">
        <v>0</v>
      </c>
      <c r="BK49" s="41" t="e">
        <f t="shared" ca="1" si="2"/>
        <v>#N/A</v>
      </c>
      <c r="BL49" s="41" t="e">
        <f t="shared" ca="1" si="3"/>
        <v>#N/A</v>
      </c>
      <c r="CN49" s="41" t="s">
        <v>941</v>
      </c>
      <c r="CO49" s="41" t="s">
        <v>169</v>
      </c>
    </row>
    <row r="50" spans="1:93" ht="14.4" x14ac:dyDescent="0.3">
      <c r="AD50" s="41">
        <f>ROW()</f>
        <v>50</v>
      </c>
      <c r="AR50" s="41" t="s">
        <v>525</v>
      </c>
      <c r="AS50" s="41" t="s">
        <v>662</v>
      </c>
      <c r="AT50" s="41" t="s">
        <v>655</v>
      </c>
      <c r="AU50" s="41">
        <v>0</v>
      </c>
      <c r="AV50" s="41" t="s">
        <v>90</v>
      </c>
      <c r="AW50" s="42" t="b">
        <v>1</v>
      </c>
      <c r="AY50" s="42" t="b">
        <v>1</v>
      </c>
      <c r="AZ50" s="42" t="b">
        <v>0</v>
      </c>
      <c r="BB50" s="41" t="s">
        <v>663</v>
      </c>
      <c r="BC50" s="41" t="s">
        <v>348</v>
      </c>
      <c r="BD50" s="42" t="b">
        <v>1</v>
      </c>
      <c r="BE50" s="41" t="str">
        <f ca="1">N127</f>
        <v>0.00</v>
      </c>
      <c r="BF50" s="41" t="str">
        <f ca="1">""&amp;N127</f>
        <v>0.00</v>
      </c>
      <c r="BG50" s="41" t="b">
        <v>0</v>
      </c>
      <c r="BH50" s="41" t="b">
        <v>0</v>
      </c>
      <c r="BK50" s="41" t="e">
        <f t="shared" ca="1" si="2"/>
        <v>#N/A</v>
      </c>
      <c r="BL50" s="41" t="e">
        <f t="shared" ca="1" si="3"/>
        <v>#N/A</v>
      </c>
      <c r="CN50" s="41" t="s">
        <v>945</v>
      </c>
      <c r="CO50" s="41" t="s">
        <v>113</v>
      </c>
    </row>
    <row r="51" spans="1:93" ht="14.4" x14ac:dyDescent="0.3">
      <c r="B51" s="55" t="s">
        <v>591</v>
      </c>
      <c r="AA51" s="78">
        <v>2</v>
      </c>
      <c r="AB51" s="41">
        <f>IF(AC51="Y",1,2)</f>
        <v>2</v>
      </c>
      <c r="AC51" s="41" t="s">
        <v>93</v>
      </c>
      <c r="AD51" s="41">
        <f>ROW()</f>
        <v>51</v>
      </c>
      <c r="AR51" s="41" t="s">
        <v>525</v>
      </c>
      <c r="AS51" s="41" t="s">
        <v>665</v>
      </c>
      <c r="AT51" s="41" t="s">
        <v>655</v>
      </c>
      <c r="AU51" s="41">
        <v>0</v>
      </c>
      <c r="AV51" s="41" t="s">
        <v>93</v>
      </c>
      <c r="AW51" s="42" t="b">
        <v>1</v>
      </c>
      <c r="AY51" s="42" t="b">
        <v>1</v>
      </c>
      <c r="AZ51" s="42" t="b">
        <v>0</v>
      </c>
      <c r="BB51" s="41" t="s">
        <v>666</v>
      </c>
      <c r="BC51" s="41" t="s">
        <v>348</v>
      </c>
      <c r="BD51" s="42" t="b">
        <v>1</v>
      </c>
      <c r="BE51" s="41" t="str">
        <f>N129</f>
        <v>0</v>
      </c>
      <c r="BF51" s="41" t="str">
        <f>""&amp;N129</f>
        <v>0</v>
      </c>
      <c r="BG51" s="41" t="b">
        <v>0</v>
      </c>
      <c r="BH51" s="41" t="b">
        <v>0</v>
      </c>
      <c r="BK51" s="41" t="e">
        <f t="shared" ca="1" si="2"/>
        <v>#N/A</v>
      </c>
      <c r="BL51" s="41" t="e">
        <f t="shared" ca="1" si="3"/>
        <v>#N/A</v>
      </c>
      <c r="CN51" s="41" t="s">
        <v>946</v>
      </c>
      <c r="CO51" s="41" t="s">
        <v>133</v>
      </c>
    </row>
    <row r="52" spans="1:93" ht="14.4" hidden="1" x14ac:dyDescent="0.3">
      <c r="A52" s="55" t="s">
        <v>757</v>
      </c>
      <c r="AD52" s="41">
        <f>ROW()</f>
        <v>52</v>
      </c>
      <c r="AR52" s="41" t="s">
        <v>454</v>
      </c>
      <c r="AS52" s="41" t="s">
        <v>668</v>
      </c>
      <c r="AT52" s="41" t="s">
        <v>669</v>
      </c>
      <c r="AU52" s="41">
        <v>0</v>
      </c>
      <c r="AV52" s="41" t="s">
        <v>81</v>
      </c>
      <c r="AW52" s="42" t="b">
        <v>0</v>
      </c>
      <c r="AY52" s="42" t="b">
        <v>1</v>
      </c>
      <c r="AZ52" s="42" t="b">
        <v>0</v>
      </c>
      <c r="BB52" s="41" t="s">
        <v>670</v>
      </c>
      <c r="BC52" s="41" t="s">
        <v>348</v>
      </c>
      <c r="BD52" s="42" t="b">
        <v>1</v>
      </c>
      <c r="BE52" s="41" t="str">
        <f>H140</f>
        <v>0</v>
      </c>
      <c r="BF52" s="41" t="str">
        <f>""&amp;H140</f>
        <v>0</v>
      </c>
      <c r="BG52" s="41" t="b">
        <v>1</v>
      </c>
      <c r="BH52" s="41" t="b">
        <v>0</v>
      </c>
      <c r="BK52" s="41" t="e">
        <f t="shared" ca="1" si="2"/>
        <v>#N/A</v>
      </c>
      <c r="BL52" s="41" t="e">
        <f t="shared" ca="1" si="3"/>
        <v>#N/A</v>
      </c>
      <c r="CN52" s="41" t="s">
        <v>950</v>
      </c>
      <c r="CO52" s="41" t="s">
        <v>114</v>
      </c>
    </row>
    <row r="53" spans="1:93" ht="14.4" hidden="1" x14ac:dyDescent="0.3">
      <c r="A53" s="55" t="s">
        <v>757</v>
      </c>
      <c r="B53" s="55" t="s">
        <v>671</v>
      </c>
      <c r="AD53" s="41">
        <f>ROW()</f>
        <v>53</v>
      </c>
      <c r="AR53" s="41" t="s">
        <v>454</v>
      </c>
      <c r="AS53" s="41" t="s">
        <v>672</v>
      </c>
      <c r="AT53" s="41" t="s">
        <v>669</v>
      </c>
      <c r="AU53" s="41">
        <v>0</v>
      </c>
      <c r="AV53" s="41" t="s">
        <v>86</v>
      </c>
      <c r="AW53" s="42" t="b">
        <v>1</v>
      </c>
      <c r="AY53" s="42" t="b">
        <v>1</v>
      </c>
      <c r="AZ53" s="42" t="b">
        <v>0</v>
      </c>
      <c r="BB53" s="41" t="s">
        <v>673</v>
      </c>
      <c r="BC53" s="41" t="s">
        <v>348</v>
      </c>
      <c r="BD53" s="42" t="b">
        <v>0</v>
      </c>
      <c r="BE53" s="41" t="str">
        <f>N182</f>
        <v>INE783C01019</v>
      </c>
      <c r="BF53" s="41" t="str">
        <f>""&amp;N182</f>
        <v>INE783C01019</v>
      </c>
      <c r="BG53" s="41" t="b">
        <v>1</v>
      </c>
      <c r="BH53" s="41" t="b">
        <v>0</v>
      </c>
      <c r="BK53" s="41" t="e">
        <f t="shared" ca="1" si="2"/>
        <v>#N/A</v>
      </c>
      <c r="BL53" s="41" t="e">
        <f t="shared" ca="1" si="3"/>
        <v>#N/A</v>
      </c>
      <c r="CN53" s="41" t="s">
        <v>951</v>
      </c>
      <c r="CO53" s="41" t="s">
        <v>134</v>
      </c>
    </row>
    <row r="54" spans="1:93" ht="14.4" hidden="1" x14ac:dyDescent="0.3">
      <c r="A54" s="55" t="s">
        <v>757</v>
      </c>
      <c r="AD54" s="41">
        <f>ROW()</f>
        <v>54</v>
      </c>
      <c r="AR54" s="41" t="s">
        <v>454</v>
      </c>
      <c r="AS54" s="41" t="s">
        <v>674</v>
      </c>
      <c r="AT54" s="41" t="s">
        <v>669</v>
      </c>
      <c r="AU54" s="41">
        <v>0</v>
      </c>
      <c r="AV54" s="41" t="s">
        <v>89</v>
      </c>
      <c r="AW54" s="42" t="b">
        <v>1</v>
      </c>
      <c r="AY54" s="42" t="b">
        <v>1</v>
      </c>
      <c r="AZ54" s="42" t="b">
        <v>0</v>
      </c>
      <c r="BB54" s="41" t="s">
        <v>675</v>
      </c>
      <c r="BC54" s="41" t="s">
        <v>348</v>
      </c>
      <c r="BD54" s="42" t="b">
        <v>1</v>
      </c>
      <c r="BE54" s="41" t="str">
        <f>N184</f>
        <v>0</v>
      </c>
      <c r="BF54" s="41" t="str">
        <f>""&amp;N184</f>
        <v>0</v>
      </c>
      <c r="BG54" s="41" t="b">
        <v>0</v>
      </c>
      <c r="BH54" s="41" t="b">
        <v>0</v>
      </c>
      <c r="BK54" s="41" t="e">
        <f t="shared" ca="1" si="2"/>
        <v>#N/A</v>
      </c>
      <c r="BL54" s="41" t="e">
        <f t="shared" ca="1" si="3"/>
        <v>#N/A</v>
      </c>
      <c r="CN54" s="41" t="s">
        <v>952</v>
      </c>
      <c r="CO54" s="41" t="s">
        <v>149</v>
      </c>
    </row>
    <row r="55" spans="1:93" ht="14.4" hidden="1" x14ac:dyDescent="0.3">
      <c r="A55" s="55" t="s">
        <v>757</v>
      </c>
      <c r="B55" s="111" t="s">
        <v>676</v>
      </c>
      <c r="C55" s="111"/>
      <c r="D55" s="111" t="s">
        <v>677</v>
      </c>
      <c r="E55" s="111"/>
      <c r="F55" s="111"/>
      <c r="G55" s="111" t="s">
        <v>678</v>
      </c>
      <c r="H55" s="111"/>
      <c r="I55" s="111"/>
      <c r="J55" s="111"/>
      <c r="AD55" s="41">
        <f>ROW()</f>
        <v>55</v>
      </c>
      <c r="AR55" s="41" t="s">
        <v>454</v>
      </c>
      <c r="AS55" s="41" t="s">
        <v>679</v>
      </c>
      <c r="AT55" s="41" t="s">
        <v>669</v>
      </c>
      <c r="AU55" s="41">
        <v>0</v>
      </c>
      <c r="AV55" s="41" t="s">
        <v>92</v>
      </c>
      <c r="AW55" s="42" t="b">
        <v>1</v>
      </c>
      <c r="AY55" s="42" t="b">
        <v>0</v>
      </c>
      <c r="AZ55" s="42" t="b">
        <v>0</v>
      </c>
      <c r="BB55" s="41" t="s">
        <v>680</v>
      </c>
      <c r="BC55" s="41" t="s">
        <v>458</v>
      </c>
      <c r="BD55" s="42" t="b">
        <v>0</v>
      </c>
      <c r="BE55" s="41" t="s">
        <v>681</v>
      </c>
      <c r="BF55" s="41" t="s">
        <v>681</v>
      </c>
      <c r="BG55" s="41" t="b">
        <v>0</v>
      </c>
      <c r="BH55" s="41" t="b">
        <v>0</v>
      </c>
      <c r="BK55" s="41" t="s">
        <v>460</v>
      </c>
      <c r="BL55" s="41" t="s">
        <v>460</v>
      </c>
      <c r="CN55" s="41" t="s">
        <v>956</v>
      </c>
      <c r="CO55" s="41" t="s">
        <v>161</v>
      </c>
    </row>
    <row r="56" spans="1:93" ht="14.4" hidden="1" x14ac:dyDescent="0.3">
      <c r="A56" s="55" t="s">
        <v>757</v>
      </c>
      <c r="B56" s="131"/>
      <c r="C56" s="133"/>
      <c r="D56" s="125"/>
      <c r="E56" s="126"/>
      <c r="F56" s="127"/>
      <c r="G56" s="254"/>
      <c r="H56" s="255"/>
      <c r="I56" s="255"/>
      <c r="J56" s="256"/>
      <c r="AD56" s="41">
        <f>ROW()</f>
        <v>56</v>
      </c>
      <c r="AR56" s="41" t="s">
        <v>467</v>
      </c>
      <c r="AS56" s="41" t="s">
        <v>668</v>
      </c>
      <c r="AT56" s="41" t="s">
        <v>684</v>
      </c>
      <c r="AU56" s="41">
        <v>0</v>
      </c>
      <c r="AV56" s="41" t="s">
        <v>81</v>
      </c>
      <c r="AW56" s="42" t="b">
        <v>0</v>
      </c>
      <c r="AY56" s="42" t="b">
        <v>1</v>
      </c>
      <c r="AZ56" s="42" t="b">
        <v>0</v>
      </c>
      <c r="BB56" s="41" t="s">
        <v>685</v>
      </c>
      <c r="BC56" s="41" t="s">
        <v>458</v>
      </c>
      <c r="BD56" s="42" t="b">
        <v>0</v>
      </c>
      <c r="BE56" s="41" t="s">
        <v>686</v>
      </c>
      <c r="BF56" s="41" t="s">
        <v>686</v>
      </c>
      <c r="BG56" s="41" t="b">
        <v>0</v>
      </c>
      <c r="BH56" s="41" t="b">
        <v>0</v>
      </c>
      <c r="BK56" s="41" t="s">
        <v>460</v>
      </c>
      <c r="BL56" s="41" t="s">
        <v>460</v>
      </c>
      <c r="CN56" s="41" t="s">
        <v>957</v>
      </c>
      <c r="CO56" s="41" t="s">
        <v>170</v>
      </c>
    </row>
    <row r="57" spans="1:93" ht="14.4" x14ac:dyDescent="0.3">
      <c r="AD57" s="41">
        <f>ROW()</f>
        <v>57</v>
      </c>
      <c r="AR57" s="41" t="s">
        <v>467</v>
      </c>
      <c r="AS57" s="41" t="s">
        <v>687</v>
      </c>
      <c r="AT57" s="41" t="s">
        <v>684</v>
      </c>
      <c r="AU57" s="41">
        <v>0</v>
      </c>
      <c r="AV57" s="41" t="s">
        <v>86</v>
      </c>
      <c r="AW57" s="42" t="b">
        <v>1</v>
      </c>
      <c r="AY57" s="42" t="b">
        <v>1</v>
      </c>
      <c r="AZ57" s="42" t="b">
        <v>1</v>
      </c>
      <c r="BB57" s="41" t="s">
        <v>688</v>
      </c>
      <c r="BC57" s="41" t="s">
        <v>348</v>
      </c>
      <c r="BD57" s="42" t="b">
        <v>1</v>
      </c>
      <c r="BE57" s="41" t="str">
        <f t="shared" ref="BE57:BE68" si="4">F147</f>
        <v>140110</v>
      </c>
      <c r="BF57" s="41" t="str">
        <f t="shared" ref="BF57:BF68" si="5">""&amp;F147</f>
        <v>140110</v>
      </c>
      <c r="BG57" s="41" t="b">
        <v>1</v>
      </c>
      <c r="BH57" s="41" t="b">
        <v>1</v>
      </c>
      <c r="BK57" s="41" t="e">
        <f t="shared" ref="BK57:BK74" ca="1" si="6">_xlfn.FORMULATEXT(BE57)</f>
        <v>#N/A</v>
      </c>
      <c r="BL57" s="41" t="e">
        <f t="shared" ref="BL57:BL74" ca="1" si="7">_xlfn.FORMULATEXT(BE57)</f>
        <v>#N/A</v>
      </c>
      <c r="CN57" s="41" t="s">
        <v>958</v>
      </c>
      <c r="CO57" s="41" t="s">
        <v>176</v>
      </c>
    </row>
    <row r="58" spans="1:93" ht="14.4" x14ac:dyDescent="0.3">
      <c r="B58" s="47" t="s">
        <v>689</v>
      </c>
      <c r="N58" s="230" t="s">
        <v>44</v>
      </c>
      <c r="O58" s="231"/>
      <c r="P58" s="232"/>
      <c r="AD58" s="41">
        <f>ROW()</f>
        <v>58</v>
      </c>
      <c r="AR58" s="41" t="s">
        <v>467</v>
      </c>
      <c r="AS58" s="41" t="s">
        <v>691</v>
      </c>
      <c r="AT58" s="41" t="s">
        <v>684</v>
      </c>
      <c r="AU58" s="41">
        <v>0</v>
      </c>
      <c r="AV58" s="41" t="s">
        <v>89</v>
      </c>
      <c r="AW58" s="42" t="b">
        <v>1</v>
      </c>
      <c r="AY58" s="42" t="b">
        <v>1</v>
      </c>
      <c r="AZ58" s="42" t="b">
        <v>0</v>
      </c>
      <c r="BB58" s="41" t="s">
        <v>692</v>
      </c>
      <c r="BC58" s="41" t="s">
        <v>348</v>
      </c>
      <c r="BD58" s="42" t="b">
        <v>1</v>
      </c>
      <c r="BE58" s="41" t="str">
        <f t="shared" si="4"/>
        <v>0.00</v>
      </c>
      <c r="BF58" s="41" t="str">
        <f t="shared" si="5"/>
        <v>0.00</v>
      </c>
      <c r="BG58" s="41" t="b">
        <v>0</v>
      </c>
      <c r="BH58" s="41" t="b">
        <v>0</v>
      </c>
      <c r="BK58" s="41" t="e">
        <f t="shared" ca="1" si="6"/>
        <v>#N/A</v>
      </c>
      <c r="BL58" s="41" t="e">
        <f t="shared" ca="1" si="7"/>
        <v>#N/A</v>
      </c>
      <c r="CN58" s="41" t="s">
        <v>962</v>
      </c>
      <c r="CO58" s="41" t="s">
        <v>115</v>
      </c>
    </row>
    <row r="59" spans="1:93" ht="14.4" x14ac:dyDescent="0.3">
      <c r="A59" s="55" t="s">
        <v>757</v>
      </c>
      <c r="AD59" s="41">
        <f>ROW()</f>
        <v>59</v>
      </c>
      <c r="AR59" s="41" t="s">
        <v>467</v>
      </c>
      <c r="AS59" s="41" t="s">
        <v>694</v>
      </c>
      <c r="AT59" s="41" t="s">
        <v>684</v>
      </c>
      <c r="AU59" s="41">
        <v>0</v>
      </c>
      <c r="AV59" s="41" t="s">
        <v>92</v>
      </c>
      <c r="AW59" s="42" t="b">
        <v>1</v>
      </c>
      <c r="AY59" s="42" t="b">
        <v>1</v>
      </c>
      <c r="AZ59" s="42" t="b">
        <v>0</v>
      </c>
      <c r="BB59" s="41" t="s">
        <v>695</v>
      </c>
      <c r="BC59" s="41" t="s">
        <v>348</v>
      </c>
      <c r="BD59" s="42" t="b">
        <v>1</v>
      </c>
      <c r="BE59" s="41">
        <f t="shared" si="4"/>
        <v>0</v>
      </c>
      <c r="BF59" s="41" t="str">
        <f t="shared" si="5"/>
        <v/>
      </c>
      <c r="BG59" s="41" t="b">
        <v>1</v>
      </c>
      <c r="BH59" s="41" t="b">
        <v>0</v>
      </c>
      <c r="BK59" s="41" t="e">
        <f t="shared" ca="1" si="6"/>
        <v>#N/A</v>
      </c>
      <c r="BL59" s="41" t="e">
        <f t="shared" ca="1" si="7"/>
        <v>#N/A</v>
      </c>
      <c r="CN59" s="41" t="s">
        <v>963</v>
      </c>
      <c r="CO59" s="41" t="s">
        <v>135</v>
      </c>
    </row>
    <row r="60" spans="1:93" ht="47.55" customHeight="1" x14ac:dyDescent="0.3">
      <c r="A60" s="55" t="s">
        <v>757</v>
      </c>
      <c r="B60" s="221" t="s">
        <v>696</v>
      </c>
      <c r="C60" s="221"/>
      <c r="D60" s="221"/>
      <c r="E60" s="221"/>
      <c r="F60" s="204" t="s">
        <v>697</v>
      </c>
      <c r="G60" s="204"/>
      <c r="H60" s="204"/>
      <c r="I60" s="204"/>
      <c r="J60" s="222" t="s">
        <v>698</v>
      </c>
      <c r="K60" s="222"/>
      <c r="L60" s="222"/>
      <c r="M60" s="222"/>
      <c r="N60" s="108" t="s">
        <v>699</v>
      </c>
      <c r="O60" s="108"/>
      <c r="P60" s="108"/>
      <c r="Q60" s="58"/>
      <c r="AD60" s="41">
        <f>ROW()</f>
        <v>60</v>
      </c>
      <c r="AR60" s="41" t="s">
        <v>467</v>
      </c>
      <c r="AS60" s="41" t="s">
        <v>700</v>
      </c>
      <c r="AT60" s="41" t="s">
        <v>684</v>
      </c>
      <c r="AU60" s="41">
        <v>0</v>
      </c>
      <c r="AV60" s="41" t="s">
        <v>95</v>
      </c>
      <c r="AW60" s="42" t="b">
        <v>1</v>
      </c>
      <c r="AY60" s="42" t="b">
        <v>0</v>
      </c>
      <c r="AZ60" s="42" t="b">
        <v>0</v>
      </c>
      <c r="BB60" s="41" t="s">
        <v>701</v>
      </c>
      <c r="BC60" s="41" t="s">
        <v>348</v>
      </c>
      <c r="BD60" s="42" t="b">
        <v>1</v>
      </c>
      <c r="BE60" s="41">
        <f t="shared" si="4"/>
        <v>0</v>
      </c>
      <c r="BF60" s="41" t="str">
        <f t="shared" si="5"/>
        <v/>
      </c>
      <c r="BG60" s="41" t="b">
        <v>1</v>
      </c>
      <c r="BH60" s="41" t="b">
        <v>0</v>
      </c>
      <c r="BK60" s="41" t="e">
        <f t="shared" ca="1" si="6"/>
        <v>#N/A</v>
      </c>
      <c r="BL60" s="41" t="e">
        <f t="shared" ca="1" si="7"/>
        <v>#N/A</v>
      </c>
      <c r="CN60" s="41" t="s">
        <v>964</v>
      </c>
      <c r="CO60" s="41" t="s">
        <v>150</v>
      </c>
    </row>
    <row r="61" spans="1:93" ht="14.4" x14ac:dyDescent="0.3">
      <c r="A61" s="55" t="s">
        <v>757</v>
      </c>
      <c r="B61" s="90" t="s">
        <v>1910</v>
      </c>
      <c r="C61" s="91"/>
      <c r="D61" s="91"/>
      <c r="E61" s="92"/>
      <c r="F61" s="90" t="s">
        <v>1911</v>
      </c>
      <c r="G61" s="91"/>
      <c r="H61" s="91"/>
      <c r="I61" s="92"/>
      <c r="J61" s="90" t="s">
        <v>1912</v>
      </c>
      <c r="K61" s="91"/>
      <c r="L61" s="91"/>
      <c r="M61" s="92"/>
      <c r="N61" s="87"/>
      <c r="O61" s="88"/>
      <c r="P61" s="89"/>
      <c r="Q61" s="43"/>
      <c r="AD61" s="41">
        <f>ROW()</f>
        <v>61</v>
      </c>
      <c r="AR61" s="41" t="s">
        <v>476</v>
      </c>
      <c r="AS61" s="41" t="s">
        <v>668</v>
      </c>
      <c r="AT61" s="41" t="s">
        <v>703</v>
      </c>
      <c r="AU61" s="41">
        <v>0</v>
      </c>
      <c r="AV61" s="41" t="s">
        <v>81</v>
      </c>
      <c r="AW61" s="42" t="b">
        <v>0</v>
      </c>
      <c r="AY61" s="42" t="b">
        <v>1</v>
      </c>
      <c r="AZ61" s="42" t="b">
        <v>0</v>
      </c>
      <c r="BB61" s="41" t="s">
        <v>704</v>
      </c>
      <c r="BC61" s="41" t="s">
        <v>348</v>
      </c>
      <c r="BD61" s="42" t="b">
        <v>1</v>
      </c>
      <c r="BE61" s="41">
        <f t="shared" si="4"/>
        <v>0</v>
      </c>
      <c r="BF61" s="41" t="str">
        <f t="shared" si="5"/>
        <v/>
      </c>
      <c r="BG61" s="41" t="b">
        <v>1</v>
      </c>
      <c r="BH61" s="41" t="b">
        <v>0</v>
      </c>
      <c r="BK61" s="41" t="e">
        <f t="shared" ca="1" si="6"/>
        <v>#N/A</v>
      </c>
      <c r="BL61" s="41" t="e">
        <f t="shared" ca="1" si="7"/>
        <v>#N/A</v>
      </c>
      <c r="CN61" s="41" t="s">
        <v>968</v>
      </c>
      <c r="CO61" s="41" t="s">
        <v>116</v>
      </c>
    </row>
    <row r="62" spans="1:93" ht="14.4" x14ac:dyDescent="0.3">
      <c r="AD62" s="41">
        <f>ROW()</f>
        <v>62</v>
      </c>
      <c r="AR62" s="41" t="s">
        <v>476</v>
      </c>
      <c r="AS62" s="41" t="s">
        <v>672</v>
      </c>
      <c r="AT62" s="41" t="s">
        <v>703</v>
      </c>
      <c r="AU62" s="41">
        <v>0</v>
      </c>
      <c r="AV62" s="41" t="s">
        <v>86</v>
      </c>
      <c r="AW62" s="42" t="b">
        <v>1</v>
      </c>
      <c r="AY62" s="42" t="b">
        <v>1</v>
      </c>
      <c r="AZ62" s="42" t="b">
        <v>0</v>
      </c>
      <c r="BB62" s="41" t="s">
        <v>705</v>
      </c>
      <c r="BC62" s="41" t="s">
        <v>348</v>
      </c>
      <c r="BD62" s="42" t="b">
        <v>1</v>
      </c>
      <c r="BE62" s="41">
        <f t="shared" si="4"/>
        <v>0</v>
      </c>
      <c r="BF62" s="41" t="str">
        <f t="shared" si="5"/>
        <v/>
      </c>
      <c r="BG62" s="41" t="b">
        <v>1</v>
      </c>
      <c r="BH62" s="41" t="b">
        <v>0</v>
      </c>
      <c r="BK62" s="41" t="e">
        <f t="shared" ca="1" si="6"/>
        <v>#N/A</v>
      </c>
      <c r="BL62" s="41" t="e">
        <f t="shared" ca="1" si="7"/>
        <v>#N/A</v>
      </c>
      <c r="CN62" s="41" t="s">
        <v>969</v>
      </c>
      <c r="CO62" s="41" t="s">
        <v>117</v>
      </c>
    </row>
    <row r="63" spans="1:93" ht="14.4" x14ac:dyDescent="0.3">
      <c r="B63" s="55" t="s">
        <v>706</v>
      </c>
      <c r="N63" s="223"/>
      <c r="O63" s="223"/>
      <c r="P63" s="223"/>
      <c r="AA63" s="78">
        <v>2</v>
      </c>
      <c r="AB63" s="41">
        <f>IF(AC63="Y",1,2)</f>
        <v>2</v>
      </c>
      <c r="AC63" s="41" t="s">
        <v>93</v>
      </c>
      <c r="AD63" s="41">
        <f>ROW()</f>
        <v>63</v>
      </c>
      <c r="AR63" s="41" t="s">
        <v>476</v>
      </c>
      <c r="AS63" s="41" t="s">
        <v>674</v>
      </c>
      <c r="AT63" s="41" t="s">
        <v>703</v>
      </c>
      <c r="AU63" s="41">
        <v>0</v>
      </c>
      <c r="AV63" s="41" t="s">
        <v>89</v>
      </c>
      <c r="AW63" s="42" t="b">
        <v>1</v>
      </c>
      <c r="AY63" s="42" t="b">
        <v>1</v>
      </c>
      <c r="AZ63" s="42" t="b">
        <v>0</v>
      </c>
      <c r="BB63" s="41" t="s">
        <v>708</v>
      </c>
      <c r="BC63" s="41" t="s">
        <v>348</v>
      </c>
      <c r="BD63" s="42" t="b">
        <v>1</v>
      </c>
      <c r="BE63" s="41">
        <f t="shared" si="4"/>
        <v>0</v>
      </c>
      <c r="BF63" s="41" t="str">
        <f t="shared" si="5"/>
        <v/>
      </c>
      <c r="BG63" s="41" t="b">
        <v>1</v>
      </c>
      <c r="BH63" s="41" t="b">
        <v>0</v>
      </c>
      <c r="BK63" s="41" t="e">
        <f t="shared" ca="1" si="6"/>
        <v>#N/A</v>
      </c>
      <c r="BL63" s="41" t="e">
        <f t="shared" ca="1" si="7"/>
        <v>#N/A</v>
      </c>
      <c r="CN63" s="41" t="s">
        <v>970</v>
      </c>
      <c r="CO63" s="41" t="s">
        <v>136</v>
      </c>
    </row>
    <row r="64" spans="1:93" ht="14.4" x14ac:dyDescent="0.3">
      <c r="AD64" s="41">
        <f>ROW()</f>
        <v>64</v>
      </c>
      <c r="AR64" s="41" t="s">
        <v>476</v>
      </c>
      <c r="AS64" s="41" t="s">
        <v>679</v>
      </c>
      <c r="AT64" s="41" t="s">
        <v>703</v>
      </c>
      <c r="AU64" s="41">
        <v>0</v>
      </c>
      <c r="AV64" s="41" t="s">
        <v>92</v>
      </c>
      <c r="AW64" s="42" t="b">
        <v>1</v>
      </c>
      <c r="AY64" s="42" t="b">
        <v>0</v>
      </c>
      <c r="AZ64" s="42" t="b">
        <v>0</v>
      </c>
      <c r="BB64" s="41" t="s">
        <v>709</v>
      </c>
      <c r="BC64" s="41" t="s">
        <v>348</v>
      </c>
      <c r="BD64" s="42" t="b">
        <v>1</v>
      </c>
      <c r="BE64" s="41">
        <f t="shared" si="4"/>
        <v>0</v>
      </c>
      <c r="BF64" s="41" t="str">
        <f t="shared" si="5"/>
        <v/>
      </c>
      <c r="BG64" s="41" t="b">
        <v>1</v>
      </c>
      <c r="BH64" s="41" t="b">
        <v>0</v>
      </c>
      <c r="BK64" s="41" t="e">
        <f t="shared" ca="1" si="6"/>
        <v>#N/A</v>
      </c>
      <c r="BL64" s="41" t="e">
        <f t="shared" ca="1" si="7"/>
        <v>#N/A</v>
      </c>
      <c r="CN64" s="41" t="s">
        <v>976</v>
      </c>
      <c r="CO64" s="41" t="s">
        <v>151</v>
      </c>
    </row>
    <row r="65" spans="1:93" ht="14.4" x14ac:dyDescent="0.3">
      <c r="B65" s="47" t="s">
        <v>710</v>
      </c>
      <c r="N65" s="118"/>
      <c r="O65" s="119"/>
      <c r="P65" s="120"/>
      <c r="AD65" s="41">
        <f>ROW()</f>
        <v>65</v>
      </c>
      <c r="AR65" s="41" t="s">
        <v>483</v>
      </c>
      <c r="AS65" s="41" t="s">
        <v>668</v>
      </c>
      <c r="AT65" s="41" t="s">
        <v>712</v>
      </c>
      <c r="AU65" s="41">
        <v>0</v>
      </c>
      <c r="AV65" s="41" t="s">
        <v>81</v>
      </c>
      <c r="AW65" s="42" t="b">
        <v>0</v>
      </c>
      <c r="AY65" s="42" t="b">
        <v>1</v>
      </c>
      <c r="AZ65" s="42" t="b">
        <v>0</v>
      </c>
      <c r="BB65" s="41" t="s">
        <v>713</v>
      </c>
      <c r="BC65" s="41" t="s">
        <v>348</v>
      </c>
      <c r="BD65" s="42" t="b">
        <v>1</v>
      </c>
      <c r="BE65" s="41">
        <f t="shared" si="4"/>
        <v>0</v>
      </c>
      <c r="BF65" s="41" t="str">
        <f t="shared" si="5"/>
        <v/>
      </c>
      <c r="BG65" s="41" t="b">
        <v>1</v>
      </c>
      <c r="BH65" s="41" t="b">
        <v>0</v>
      </c>
      <c r="BK65" s="41" t="e">
        <f t="shared" ca="1" si="6"/>
        <v>#N/A</v>
      </c>
      <c r="BL65" s="41" t="e">
        <f t="shared" ca="1" si="7"/>
        <v>#N/A</v>
      </c>
      <c r="CN65" s="41" t="s">
        <v>977</v>
      </c>
      <c r="CO65" s="41" t="s">
        <v>162</v>
      </c>
    </row>
    <row r="66" spans="1:93" ht="14.4" x14ac:dyDescent="0.3">
      <c r="AD66" s="41">
        <f>ROW()</f>
        <v>66</v>
      </c>
      <c r="AR66" s="41" t="s">
        <v>483</v>
      </c>
      <c r="AS66" s="41" t="s">
        <v>687</v>
      </c>
      <c r="AT66" s="41" t="s">
        <v>712</v>
      </c>
      <c r="AU66" s="41">
        <v>0</v>
      </c>
      <c r="AV66" s="41" t="s">
        <v>86</v>
      </c>
      <c r="AW66" s="42" t="b">
        <v>1</v>
      </c>
      <c r="AY66" s="42" t="b">
        <v>1</v>
      </c>
      <c r="AZ66" s="42" t="b">
        <v>1</v>
      </c>
      <c r="BB66" s="41" t="s">
        <v>714</v>
      </c>
      <c r="BC66" s="41" t="s">
        <v>348</v>
      </c>
      <c r="BD66" s="42" t="b">
        <v>1</v>
      </c>
      <c r="BE66" s="41">
        <f t="shared" si="4"/>
        <v>0</v>
      </c>
      <c r="BF66" s="41" t="str">
        <f t="shared" si="5"/>
        <v/>
      </c>
      <c r="BG66" s="41" t="b">
        <v>1</v>
      </c>
      <c r="BH66" s="41" t="b">
        <v>0</v>
      </c>
      <c r="BK66" s="41" t="e">
        <f t="shared" ca="1" si="6"/>
        <v>#N/A</v>
      </c>
      <c r="BL66" s="41" t="e">
        <f t="shared" ca="1" si="7"/>
        <v>#N/A</v>
      </c>
      <c r="CN66" s="41" t="s">
        <v>978</v>
      </c>
      <c r="CO66" s="41" t="s">
        <v>171</v>
      </c>
    </row>
    <row r="67" spans="1:93" ht="14.4" x14ac:dyDescent="0.3">
      <c r="B67" s="47" t="s">
        <v>715</v>
      </c>
      <c r="N67" s="228" t="s">
        <v>716</v>
      </c>
      <c r="O67" s="229"/>
      <c r="P67" s="130"/>
      <c r="AD67" s="41">
        <f>ROW()</f>
        <v>67</v>
      </c>
      <c r="AR67" s="41" t="s">
        <v>483</v>
      </c>
      <c r="AS67" s="41" t="s">
        <v>691</v>
      </c>
      <c r="AT67" s="41" t="s">
        <v>712</v>
      </c>
      <c r="AU67" s="41">
        <v>0</v>
      </c>
      <c r="AV67" s="41" t="s">
        <v>89</v>
      </c>
      <c r="AW67" s="42" t="b">
        <v>1</v>
      </c>
      <c r="AY67" s="42" t="b">
        <v>1</v>
      </c>
      <c r="AZ67" s="42" t="b">
        <v>0</v>
      </c>
      <c r="BB67" s="41" t="s">
        <v>717</v>
      </c>
      <c r="BC67" s="41" t="s">
        <v>348</v>
      </c>
      <c r="BD67" s="42" t="b">
        <v>1</v>
      </c>
      <c r="BE67" s="41">
        <f t="shared" si="4"/>
        <v>0</v>
      </c>
      <c r="BF67" s="41" t="str">
        <f t="shared" si="5"/>
        <v/>
      </c>
      <c r="BG67" s="41" t="b">
        <v>1</v>
      </c>
      <c r="BH67" s="41" t="b">
        <v>0</v>
      </c>
      <c r="BK67" s="41" t="e">
        <f t="shared" ca="1" si="6"/>
        <v>#N/A</v>
      </c>
      <c r="BL67" s="41" t="e">
        <f t="shared" ca="1" si="7"/>
        <v>#N/A</v>
      </c>
      <c r="CN67" s="41" t="s">
        <v>982</v>
      </c>
      <c r="CO67" s="41" t="s">
        <v>177</v>
      </c>
    </row>
    <row r="68" spans="1:93" ht="14.4" x14ac:dyDescent="0.3">
      <c r="AD68" s="41">
        <f>ROW()</f>
        <v>68</v>
      </c>
      <c r="AR68" s="41" t="s">
        <v>483</v>
      </c>
      <c r="AS68" s="41" t="s">
        <v>694</v>
      </c>
      <c r="AT68" s="41" t="s">
        <v>712</v>
      </c>
      <c r="AU68" s="41">
        <v>0</v>
      </c>
      <c r="AV68" s="41" t="s">
        <v>92</v>
      </c>
      <c r="AW68" s="42" t="b">
        <v>1</v>
      </c>
      <c r="AY68" s="42" t="b">
        <v>1</v>
      </c>
      <c r="AZ68" s="42" t="b">
        <v>0</v>
      </c>
      <c r="BB68" s="41" t="s">
        <v>718</v>
      </c>
      <c r="BC68" s="41" t="s">
        <v>348</v>
      </c>
      <c r="BD68" s="42" t="b">
        <v>1</v>
      </c>
      <c r="BE68" s="41">
        <f t="shared" si="4"/>
        <v>0</v>
      </c>
      <c r="BF68" s="41" t="str">
        <f t="shared" si="5"/>
        <v/>
      </c>
      <c r="BG68" s="41" t="b">
        <v>1</v>
      </c>
      <c r="BH68" s="41" t="b">
        <v>0</v>
      </c>
      <c r="BK68" s="41" t="e">
        <f t="shared" ca="1" si="6"/>
        <v>#N/A</v>
      </c>
      <c r="BL68" s="41" t="e">
        <f t="shared" ca="1" si="7"/>
        <v>#N/A</v>
      </c>
      <c r="CN68" s="41" t="s">
        <v>983</v>
      </c>
      <c r="CO68" s="41" t="s">
        <v>183</v>
      </c>
    </row>
    <row r="69" spans="1:93" ht="14.4" x14ac:dyDescent="0.3">
      <c r="B69" s="55" t="s">
        <v>719</v>
      </c>
      <c r="N69" s="223"/>
      <c r="O69" s="223"/>
      <c r="P69" s="223"/>
      <c r="AA69" s="78">
        <v>1</v>
      </c>
      <c r="AB69" s="41">
        <f>IF(AC69="Y",1,2)</f>
        <v>1</v>
      </c>
      <c r="AC69" s="41" t="s">
        <v>539</v>
      </c>
      <c r="AD69" s="41">
        <f>ROW()</f>
        <v>69</v>
      </c>
      <c r="AR69" s="41" t="s">
        <v>483</v>
      </c>
      <c r="AS69" s="41" t="s">
        <v>700</v>
      </c>
      <c r="AT69" s="41" t="s">
        <v>712</v>
      </c>
      <c r="AU69" s="41">
        <v>0</v>
      </c>
      <c r="AV69" s="41" t="s">
        <v>95</v>
      </c>
      <c r="AW69" s="42" t="b">
        <v>1</v>
      </c>
      <c r="AY69" s="42" t="b">
        <v>0</v>
      </c>
      <c r="AZ69" s="42" t="b">
        <v>0</v>
      </c>
      <c r="BB69" s="41" t="s">
        <v>721</v>
      </c>
      <c r="BC69" s="41" t="s">
        <v>348</v>
      </c>
      <c r="BD69" s="42" t="b">
        <v>1</v>
      </c>
      <c r="BE69" s="41" t="str">
        <f>F160</f>
        <v>0.00</v>
      </c>
      <c r="BF69" s="41" t="str">
        <f>""&amp;F160</f>
        <v>0.00</v>
      </c>
      <c r="BG69" s="41" t="b">
        <v>0</v>
      </c>
      <c r="BH69" s="41" t="b">
        <v>0</v>
      </c>
      <c r="BK69" s="41" t="e">
        <f t="shared" ca="1" si="6"/>
        <v>#N/A</v>
      </c>
      <c r="BL69" s="41" t="e">
        <f t="shared" ca="1" si="7"/>
        <v>#N/A</v>
      </c>
      <c r="CN69" s="41" t="s">
        <v>984</v>
      </c>
      <c r="CO69" s="41" t="s">
        <v>118</v>
      </c>
    </row>
    <row r="70" spans="1:93" ht="14.4" x14ac:dyDescent="0.3">
      <c r="AD70" s="41">
        <f>ROW()</f>
        <v>70</v>
      </c>
      <c r="AR70" s="41" t="s">
        <v>492</v>
      </c>
      <c r="AS70" s="41" t="s">
        <v>668</v>
      </c>
      <c r="AT70" s="41" t="s">
        <v>722</v>
      </c>
      <c r="AU70" s="41">
        <v>0</v>
      </c>
      <c r="AV70" s="41" t="s">
        <v>81</v>
      </c>
      <c r="AW70" s="42" t="b">
        <v>0</v>
      </c>
      <c r="AY70" s="42" t="b">
        <v>1</v>
      </c>
      <c r="AZ70" s="42" t="b">
        <v>0</v>
      </c>
      <c r="BB70" s="41" t="s">
        <v>723</v>
      </c>
      <c r="BC70" s="41" t="s">
        <v>348</v>
      </c>
      <c r="BD70" s="42" t="b">
        <v>1</v>
      </c>
      <c r="BE70" s="41">
        <f>F161</f>
        <v>0</v>
      </c>
      <c r="BF70" s="41" t="str">
        <f>""&amp;F161</f>
        <v/>
      </c>
      <c r="BG70" s="41" t="b">
        <v>1</v>
      </c>
      <c r="BH70" s="41" t="b">
        <v>0</v>
      </c>
      <c r="BK70" s="41" t="e">
        <f t="shared" ca="1" si="6"/>
        <v>#N/A</v>
      </c>
      <c r="BL70" s="41" t="e">
        <f t="shared" ca="1" si="7"/>
        <v>#N/A</v>
      </c>
      <c r="CN70" s="41" t="s">
        <v>988</v>
      </c>
      <c r="CO70" s="41" t="s">
        <v>137</v>
      </c>
    </row>
    <row r="71" spans="1:93" ht="14.4" x14ac:dyDescent="0.3">
      <c r="B71" s="47" t="s">
        <v>724</v>
      </c>
      <c r="N71" s="228" t="s">
        <v>725</v>
      </c>
      <c r="O71" s="229"/>
      <c r="P71" s="130"/>
      <c r="AD71" s="41">
        <f>ROW()</f>
        <v>71</v>
      </c>
      <c r="AR71" s="41" t="s">
        <v>492</v>
      </c>
      <c r="AS71" s="41" t="s">
        <v>672</v>
      </c>
      <c r="AT71" s="41" t="s">
        <v>722</v>
      </c>
      <c r="AU71" s="41">
        <v>0</v>
      </c>
      <c r="AV71" s="41" t="s">
        <v>86</v>
      </c>
      <c r="AW71" s="42" t="b">
        <v>1</v>
      </c>
      <c r="AY71" s="42" t="b">
        <v>1</v>
      </c>
      <c r="AZ71" s="42" t="b">
        <v>0</v>
      </c>
      <c r="BB71" s="41" t="s">
        <v>726</v>
      </c>
      <c r="BC71" s="41" t="s">
        <v>348</v>
      </c>
      <c r="BD71" s="42" t="b">
        <v>1</v>
      </c>
      <c r="BE71" s="41">
        <f>F162</f>
        <v>0</v>
      </c>
      <c r="BF71" s="41" t="str">
        <f>""&amp;F162</f>
        <v/>
      </c>
      <c r="BG71" s="41" t="b">
        <v>1</v>
      </c>
      <c r="BH71" s="41" t="b">
        <v>0</v>
      </c>
      <c r="BK71" s="41" t="e">
        <f t="shared" ca="1" si="6"/>
        <v>#N/A</v>
      </c>
      <c r="BL71" s="41" t="e">
        <f t="shared" ca="1" si="7"/>
        <v>#N/A</v>
      </c>
      <c r="CN71" s="41" t="s">
        <v>989</v>
      </c>
      <c r="CO71" s="41" t="s">
        <v>152</v>
      </c>
    </row>
    <row r="72" spans="1:93" ht="14.4" x14ac:dyDescent="0.3">
      <c r="B72" s="47" t="s">
        <v>727</v>
      </c>
      <c r="AD72" s="41">
        <f>ROW()</f>
        <v>72</v>
      </c>
      <c r="AR72" s="41" t="s">
        <v>492</v>
      </c>
      <c r="AS72" s="41" t="s">
        <v>674</v>
      </c>
      <c r="AT72" s="41" t="s">
        <v>722</v>
      </c>
      <c r="AU72" s="41">
        <v>0</v>
      </c>
      <c r="AV72" s="41" t="s">
        <v>89</v>
      </c>
      <c r="AW72" s="42" t="b">
        <v>1</v>
      </c>
      <c r="AY72" s="42" t="b">
        <v>1</v>
      </c>
      <c r="AZ72" s="42" t="b">
        <v>0</v>
      </c>
      <c r="BB72" s="41" t="s">
        <v>728</v>
      </c>
      <c r="BC72" s="41" t="s">
        <v>348</v>
      </c>
      <c r="BD72" s="42" t="b">
        <v>1</v>
      </c>
      <c r="BE72" s="41">
        <f>F163</f>
        <v>0</v>
      </c>
      <c r="BF72" s="41" t="str">
        <f>""&amp;F163</f>
        <v/>
      </c>
      <c r="BG72" s="41" t="b">
        <v>1</v>
      </c>
      <c r="BH72" s="41" t="b">
        <v>0</v>
      </c>
      <c r="BK72" s="41" t="e">
        <f t="shared" ca="1" si="6"/>
        <v>#N/A</v>
      </c>
      <c r="BL72" s="41" t="e">
        <f t="shared" ca="1" si="7"/>
        <v>#N/A</v>
      </c>
      <c r="CN72" s="41" t="s">
        <v>990</v>
      </c>
      <c r="CO72" s="41" t="s">
        <v>163</v>
      </c>
    </row>
    <row r="73" spans="1:93" ht="14.4" x14ac:dyDescent="0.3">
      <c r="B73" s="47" t="s">
        <v>729</v>
      </c>
      <c r="N73" s="228" t="s">
        <v>730</v>
      </c>
      <c r="O73" s="229"/>
      <c r="P73" s="130"/>
      <c r="AD73" s="41">
        <f>ROW()</f>
        <v>73</v>
      </c>
      <c r="AR73" s="41" t="s">
        <v>492</v>
      </c>
      <c r="AS73" s="41" t="s">
        <v>679</v>
      </c>
      <c r="AT73" s="41" t="s">
        <v>722</v>
      </c>
      <c r="AU73" s="41">
        <v>0</v>
      </c>
      <c r="AV73" s="41" t="s">
        <v>92</v>
      </c>
      <c r="AW73" s="42" t="b">
        <v>1</v>
      </c>
      <c r="AY73" s="42" t="b">
        <v>0</v>
      </c>
      <c r="AZ73" s="42" t="b">
        <v>0</v>
      </c>
      <c r="BB73" s="41" t="s">
        <v>731</v>
      </c>
      <c r="BC73" s="41" t="s">
        <v>348</v>
      </c>
      <c r="BD73" s="42" t="b">
        <v>1</v>
      </c>
      <c r="BE73" s="41">
        <f>F164</f>
        <v>0</v>
      </c>
      <c r="BF73" s="41" t="str">
        <f>""&amp;F164</f>
        <v/>
      </c>
      <c r="BG73" s="41" t="b">
        <v>1</v>
      </c>
      <c r="BH73" s="41" t="b">
        <v>0</v>
      </c>
      <c r="BK73" s="41" t="e">
        <f t="shared" ca="1" si="6"/>
        <v>#N/A</v>
      </c>
      <c r="BL73" s="41" t="e">
        <f t="shared" ca="1" si="7"/>
        <v>#N/A</v>
      </c>
      <c r="CN73" s="41" t="s">
        <v>994</v>
      </c>
      <c r="CO73" s="41" t="s">
        <v>172</v>
      </c>
    </row>
    <row r="74" spans="1:93" ht="14.4" x14ac:dyDescent="0.3">
      <c r="AD74" s="41">
        <f>ROW()</f>
        <v>74</v>
      </c>
      <c r="AR74" s="41" t="s">
        <v>500</v>
      </c>
      <c r="AS74" s="41" t="s">
        <v>668</v>
      </c>
      <c r="AT74" s="41" t="s">
        <v>732</v>
      </c>
      <c r="AU74" s="41">
        <v>0</v>
      </c>
      <c r="AV74" s="41" t="s">
        <v>81</v>
      </c>
      <c r="AW74" s="42" t="b">
        <v>0</v>
      </c>
      <c r="AY74" s="42" t="b">
        <v>1</v>
      </c>
      <c r="AZ74" s="42" t="b">
        <v>0</v>
      </c>
      <c r="BB74" s="60" t="s">
        <v>733</v>
      </c>
      <c r="BC74" s="41" t="s">
        <v>348</v>
      </c>
      <c r="BD74" s="42" t="b">
        <v>1</v>
      </c>
      <c r="BE74" s="41" t="str">
        <f>F166</f>
        <v>140110.00</v>
      </c>
      <c r="BF74" s="41" t="str">
        <f>""&amp;F166</f>
        <v>140110.00</v>
      </c>
      <c r="BG74" s="41" t="b">
        <v>0</v>
      </c>
      <c r="BH74" s="41" t="b">
        <v>0</v>
      </c>
      <c r="BK74" s="41" t="e">
        <f t="shared" ca="1" si="6"/>
        <v>#N/A</v>
      </c>
      <c r="BL74" s="41" t="e">
        <f t="shared" ca="1" si="7"/>
        <v>#N/A</v>
      </c>
      <c r="CN74" s="41" t="s">
        <v>995</v>
      </c>
      <c r="CO74" s="41" t="s">
        <v>178</v>
      </c>
    </row>
    <row r="75" spans="1:93" ht="14.4" x14ac:dyDescent="0.3">
      <c r="A75" s="55" t="s">
        <v>757</v>
      </c>
      <c r="B75" s="72" t="s">
        <v>735</v>
      </c>
      <c r="AD75" s="41">
        <f>ROW()</f>
        <v>75</v>
      </c>
      <c r="AR75" s="41" t="s">
        <v>500</v>
      </c>
      <c r="AS75" s="41" t="s">
        <v>687</v>
      </c>
      <c r="AT75" s="41" t="s">
        <v>732</v>
      </c>
      <c r="AU75" s="41">
        <v>0</v>
      </c>
      <c r="AV75" s="41" t="s">
        <v>86</v>
      </c>
      <c r="AW75" s="42" t="b">
        <v>1</v>
      </c>
      <c r="AY75" s="42" t="b">
        <v>1</v>
      </c>
      <c r="AZ75" s="42" t="b">
        <v>1</v>
      </c>
      <c r="BB75" s="41" t="s">
        <v>736</v>
      </c>
      <c r="BC75" s="41" t="s">
        <v>458</v>
      </c>
      <c r="BD75" s="42" t="b">
        <v>0</v>
      </c>
      <c r="BE75" s="41" t="s">
        <v>681</v>
      </c>
      <c r="BF75" s="41" t="s">
        <v>681</v>
      </c>
      <c r="BG75" s="41" t="b">
        <v>0</v>
      </c>
      <c r="BH75" s="41" t="b">
        <v>0</v>
      </c>
      <c r="BK75" s="41" t="s">
        <v>460</v>
      </c>
      <c r="BL75" s="41" t="s">
        <v>460</v>
      </c>
      <c r="CN75" s="41" t="s">
        <v>996</v>
      </c>
      <c r="CO75" s="41" t="s">
        <v>119</v>
      </c>
    </row>
    <row r="76" spans="1:93" ht="32.549999999999997" customHeight="1" x14ac:dyDescent="0.3">
      <c r="A76" s="55" t="s">
        <v>757</v>
      </c>
      <c r="B76" s="205" t="s">
        <v>1913</v>
      </c>
      <c r="C76" s="206"/>
      <c r="D76" s="206"/>
      <c r="E76" s="206"/>
      <c r="F76" s="206"/>
      <c r="G76" s="206"/>
      <c r="H76" s="206"/>
      <c r="I76" s="206"/>
      <c r="J76" s="206"/>
      <c r="K76" s="206"/>
      <c r="L76" s="195"/>
      <c r="AD76" s="41">
        <f>ROW()</f>
        <v>76</v>
      </c>
      <c r="AR76" s="41" t="s">
        <v>500</v>
      </c>
      <c r="AS76" s="41" t="s">
        <v>691</v>
      </c>
      <c r="AT76" s="41" t="s">
        <v>732</v>
      </c>
      <c r="AU76" s="41">
        <v>0</v>
      </c>
      <c r="AV76" s="41" t="s">
        <v>89</v>
      </c>
      <c r="AW76" s="42" t="b">
        <v>1</v>
      </c>
      <c r="AY76" s="42" t="b">
        <v>1</v>
      </c>
      <c r="AZ76" s="42" t="b">
        <v>0</v>
      </c>
      <c r="BB76" s="41" t="s">
        <v>737</v>
      </c>
      <c r="BC76" s="41" t="s">
        <v>458</v>
      </c>
      <c r="BD76" s="42" t="b">
        <v>0</v>
      </c>
      <c r="BE76" s="41" t="s">
        <v>738</v>
      </c>
      <c r="BF76" s="41" t="s">
        <v>738</v>
      </c>
      <c r="BG76" s="41" t="b">
        <v>0</v>
      </c>
      <c r="BH76" s="41" t="b">
        <v>0</v>
      </c>
      <c r="BK76" s="41" t="s">
        <v>460</v>
      </c>
      <c r="BL76" s="41" t="s">
        <v>460</v>
      </c>
      <c r="CN76" s="41" t="s">
        <v>999</v>
      </c>
      <c r="CO76" s="41" t="s">
        <v>120</v>
      </c>
    </row>
    <row r="77" spans="1:93" ht="14.4" x14ac:dyDescent="0.3">
      <c r="A77" s="55" t="s">
        <v>757</v>
      </c>
      <c r="AD77" s="41">
        <f>ROW()</f>
        <v>77</v>
      </c>
      <c r="AR77" s="41" t="s">
        <v>500</v>
      </c>
      <c r="AS77" s="41" t="s">
        <v>694</v>
      </c>
      <c r="AT77" s="41" t="s">
        <v>732</v>
      </c>
      <c r="AU77" s="41">
        <v>0</v>
      </c>
      <c r="AV77" s="41" t="s">
        <v>92</v>
      </c>
      <c r="AW77" s="42" t="b">
        <v>1</v>
      </c>
      <c r="AY77" s="42" t="b">
        <v>1</v>
      </c>
      <c r="AZ77" s="42" t="b">
        <v>0</v>
      </c>
      <c r="BB77" s="41" t="s">
        <v>739</v>
      </c>
      <c r="BC77" s="41" t="s">
        <v>348</v>
      </c>
      <c r="BD77" s="42" t="b">
        <v>1</v>
      </c>
      <c r="BE77" s="41" t="str">
        <f t="shared" ref="BE77:BE83" si="8">H147</f>
        <v>4328010</v>
      </c>
      <c r="BF77" s="41" t="str">
        <f t="shared" ref="BF77:BF83" si="9">""&amp;H147</f>
        <v>4328010</v>
      </c>
      <c r="BG77" s="41" t="b">
        <v>1</v>
      </c>
      <c r="BH77" s="41" t="b">
        <v>1</v>
      </c>
      <c r="BK77" s="41" t="e">
        <f t="shared" ref="BK77:BK83" ca="1" si="10">_xlfn.FORMULATEXT(BE77)</f>
        <v>#N/A</v>
      </c>
      <c r="BL77" s="41" t="e">
        <f t="shared" ref="BL77:BL83" ca="1" si="11">_xlfn.FORMULATEXT(BE77)</f>
        <v>#N/A</v>
      </c>
      <c r="CN77" s="41" t="s">
        <v>1006</v>
      </c>
      <c r="CO77" s="41" t="s">
        <v>121</v>
      </c>
    </row>
    <row r="78" spans="1:93" ht="14.4" x14ac:dyDescent="0.3">
      <c r="B78" s="45" t="s">
        <v>740</v>
      </c>
      <c r="AD78" s="41">
        <f>ROW()</f>
        <v>78</v>
      </c>
      <c r="AR78" s="41" t="s">
        <v>500</v>
      </c>
      <c r="AS78" s="41" t="s">
        <v>700</v>
      </c>
      <c r="AT78" s="41" t="s">
        <v>732</v>
      </c>
      <c r="AU78" s="41">
        <v>0</v>
      </c>
      <c r="AV78" s="41" t="s">
        <v>95</v>
      </c>
      <c r="AW78" s="42" t="b">
        <v>1</v>
      </c>
      <c r="AY78" s="42" t="b">
        <v>0</v>
      </c>
      <c r="AZ78" s="42" t="b">
        <v>0</v>
      </c>
      <c r="BB78" s="41" t="s">
        <v>741</v>
      </c>
      <c r="BC78" s="41" t="s">
        <v>348</v>
      </c>
      <c r="BD78" s="42" t="b">
        <v>1</v>
      </c>
      <c r="BE78" s="41" t="str">
        <f t="shared" si="8"/>
        <v>0.00</v>
      </c>
      <c r="BF78" s="41" t="str">
        <f t="shared" si="9"/>
        <v>0.00</v>
      </c>
      <c r="BG78" s="41" t="b">
        <v>0</v>
      </c>
      <c r="BH78" s="41" t="b">
        <v>0</v>
      </c>
      <c r="BK78" s="41" t="e">
        <f t="shared" ca="1" si="10"/>
        <v>#N/A</v>
      </c>
      <c r="BL78" s="41" t="e">
        <f t="shared" ca="1" si="11"/>
        <v>#N/A</v>
      </c>
      <c r="CN78" s="41" t="s">
        <v>1007</v>
      </c>
      <c r="CO78" s="41" t="s">
        <v>138</v>
      </c>
    </row>
    <row r="79" spans="1:93" ht="14.4" x14ac:dyDescent="0.3">
      <c r="AD79" s="41">
        <f>ROW()</f>
        <v>79</v>
      </c>
      <c r="AR79" s="41" t="s">
        <v>509</v>
      </c>
      <c r="AS79" s="41" t="s">
        <v>742</v>
      </c>
      <c r="AT79" s="41" t="s">
        <v>743</v>
      </c>
      <c r="AU79" s="41">
        <v>0</v>
      </c>
      <c r="AV79" s="41" t="s">
        <v>81</v>
      </c>
      <c r="AW79" s="42" t="b">
        <v>0</v>
      </c>
      <c r="AY79" s="42" t="b">
        <v>1</v>
      </c>
      <c r="AZ79" s="42" t="b">
        <v>0</v>
      </c>
      <c r="BB79" s="41" t="s">
        <v>744</v>
      </c>
      <c r="BC79" s="41" t="s">
        <v>348</v>
      </c>
      <c r="BD79" s="42" t="b">
        <v>1</v>
      </c>
      <c r="BE79" s="41">
        <f t="shared" si="8"/>
        <v>0</v>
      </c>
      <c r="BF79" s="41" t="str">
        <f t="shared" si="9"/>
        <v/>
      </c>
      <c r="BG79" s="41" t="b">
        <v>1</v>
      </c>
      <c r="BH79" s="41" t="b">
        <v>0</v>
      </c>
      <c r="BK79" s="41" t="e">
        <f t="shared" ca="1" si="10"/>
        <v>#N/A</v>
      </c>
      <c r="BL79" s="41" t="e">
        <f t="shared" ca="1" si="11"/>
        <v>#N/A</v>
      </c>
      <c r="CN79" s="41" t="s">
        <v>1008</v>
      </c>
      <c r="CO79" s="41" t="s">
        <v>153</v>
      </c>
    </row>
    <row r="80" spans="1:93" ht="14.4" x14ac:dyDescent="0.3">
      <c r="B80" s="47" t="s">
        <v>745</v>
      </c>
      <c r="N80" s="90" t="s">
        <v>44</v>
      </c>
      <c r="O80" s="91"/>
      <c r="P80" s="92"/>
      <c r="AD80" s="41">
        <f>ROW()</f>
        <v>80</v>
      </c>
      <c r="AR80" s="41" t="s">
        <v>509</v>
      </c>
      <c r="AS80" s="41" t="s">
        <v>747</v>
      </c>
      <c r="AT80" s="41" t="s">
        <v>743</v>
      </c>
      <c r="AU80" s="41">
        <v>0</v>
      </c>
      <c r="AV80" s="41" t="s">
        <v>84</v>
      </c>
      <c r="AW80" s="42" t="b">
        <v>1</v>
      </c>
      <c r="AY80" s="42" t="b">
        <v>1</v>
      </c>
      <c r="AZ80" s="42" t="b">
        <v>0</v>
      </c>
      <c r="BB80" s="41" t="s">
        <v>748</v>
      </c>
      <c r="BC80" s="41" t="s">
        <v>348</v>
      </c>
      <c r="BD80" s="42" t="b">
        <v>1</v>
      </c>
      <c r="BE80" s="41">
        <f t="shared" si="8"/>
        <v>0</v>
      </c>
      <c r="BF80" s="41" t="str">
        <f t="shared" si="9"/>
        <v/>
      </c>
      <c r="BG80" s="41" t="b">
        <v>1</v>
      </c>
      <c r="BH80" s="41" t="b">
        <v>0</v>
      </c>
      <c r="BK80" s="41" t="e">
        <f t="shared" ca="1" si="10"/>
        <v>#N/A</v>
      </c>
      <c r="BL80" s="41" t="e">
        <f t="shared" ca="1" si="11"/>
        <v>#N/A</v>
      </c>
      <c r="CN80" s="41" t="s">
        <v>1011</v>
      </c>
      <c r="CO80" s="41" t="s">
        <v>122</v>
      </c>
    </row>
    <row r="81" spans="2:93" ht="14.4" x14ac:dyDescent="0.3">
      <c r="AD81" s="41">
        <f>ROW()</f>
        <v>81</v>
      </c>
      <c r="AR81" s="41" t="s">
        <v>509</v>
      </c>
      <c r="AS81" s="41" t="s">
        <v>674</v>
      </c>
      <c r="AT81" s="41" t="s">
        <v>743</v>
      </c>
      <c r="AU81" s="41">
        <v>0</v>
      </c>
      <c r="AV81" s="41" t="s">
        <v>86</v>
      </c>
      <c r="AW81" s="42" t="b">
        <v>1</v>
      </c>
      <c r="AY81" s="42" t="b">
        <v>1</v>
      </c>
      <c r="AZ81" s="42" t="b">
        <v>0</v>
      </c>
      <c r="BB81" s="41" t="s">
        <v>749</v>
      </c>
      <c r="BC81" s="41" t="s">
        <v>348</v>
      </c>
      <c r="BD81" s="42" t="b">
        <v>1</v>
      </c>
      <c r="BE81" s="41">
        <f t="shared" si="8"/>
        <v>0</v>
      </c>
      <c r="BF81" s="41" t="str">
        <f t="shared" si="9"/>
        <v/>
      </c>
      <c r="BG81" s="41" t="b">
        <v>1</v>
      </c>
      <c r="BH81" s="41" t="b">
        <v>0</v>
      </c>
      <c r="BK81" s="41" t="e">
        <f t="shared" ca="1" si="10"/>
        <v>#N/A</v>
      </c>
      <c r="BL81" s="41" t="e">
        <f t="shared" ca="1" si="11"/>
        <v>#N/A</v>
      </c>
      <c r="CN81" s="41" t="s">
        <v>1012</v>
      </c>
      <c r="CO81" s="41" t="s">
        <v>139</v>
      </c>
    </row>
    <row r="82" spans="2:93" ht="28.5" customHeight="1" x14ac:dyDescent="0.3">
      <c r="B82" s="102" t="s">
        <v>750</v>
      </c>
      <c r="C82" s="102"/>
      <c r="D82" s="102" t="s">
        <v>76</v>
      </c>
      <c r="E82" s="102"/>
      <c r="F82" s="102"/>
      <c r="G82" s="108" t="s">
        <v>751</v>
      </c>
      <c r="H82" s="108"/>
      <c r="I82" s="108"/>
      <c r="J82" s="108"/>
      <c r="K82" s="102" t="s">
        <v>78</v>
      </c>
      <c r="L82" s="102"/>
      <c r="M82" s="102"/>
      <c r="N82" s="102" t="s">
        <v>752</v>
      </c>
      <c r="O82" s="102"/>
      <c r="P82" s="102"/>
      <c r="Q82" s="102"/>
      <c r="R82" s="204" t="s">
        <v>753</v>
      </c>
      <c r="S82" s="204"/>
      <c r="T82" s="204"/>
      <c r="AD82" s="41">
        <f>ROW()</f>
        <v>82</v>
      </c>
      <c r="AR82" s="41" t="s">
        <v>509</v>
      </c>
      <c r="AS82" s="41" t="s">
        <v>754</v>
      </c>
      <c r="AT82" s="41" t="s">
        <v>743</v>
      </c>
      <c r="AU82" s="41">
        <v>0</v>
      </c>
      <c r="AV82" s="41" t="s">
        <v>88</v>
      </c>
      <c r="AW82" s="42" t="b">
        <v>1</v>
      </c>
      <c r="AY82" s="42" t="b">
        <v>1</v>
      </c>
      <c r="AZ82" s="42" t="b">
        <v>0</v>
      </c>
      <c r="BB82" s="41" t="s">
        <v>755</v>
      </c>
      <c r="BC82" s="41" t="s">
        <v>348</v>
      </c>
      <c r="BD82" s="42" t="b">
        <v>1</v>
      </c>
      <c r="BE82" s="41">
        <f t="shared" si="8"/>
        <v>0</v>
      </c>
      <c r="BF82" s="41" t="str">
        <f t="shared" si="9"/>
        <v/>
      </c>
      <c r="BG82" s="41" t="b">
        <v>1</v>
      </c>
      <c r="BH82" s="41" t="b">
        <v>0</v>
      </c>
      <c r="BK82" s="41" t="e">
        <f t="shared" ca="1" si="10"/>
        <v>#N/A</v>
      </c>
      <c r="BL82" s="41" t="e">
        <f t="shared" ca="1" si="11"/>
        <v>#N/A</v>
      </c>
      <c r="CN82" s="41" t="s">
        <v>1013</v>
      </c>
      <c r="CO82" s="41" t="s">
        <v>154</v>
      </c>
    </row>
    <row r="83" spans="2:93" ht="14.4" x14ac:dyDescent="0.3">
      <c r="B83" s="131" t="s">
        <v>44</v>
      </c>
      <c r="C83" s="133"/>
      <c r="D83" s="90" t="s">
        <v>82</v>
      </c>
      <c r="E83" s="91"/>
      <c r="F83" s="92"/>
      <c r="G83" s="103" t="str">
        <f>VLOOKUP(D83,LookUpMaster!$G$2:$H$20,2,FALSE)</f>
        <v>Manufacturing</v>
      </c>
      <c r="H83" s="103"/>
      <c r="I83" s="103"/>
      <c r="J83" s="104"/>
      <c r="K83" s="90" t="s">
        <v>182</v>
      </c>
      <c r="L83" s="91"/>
      <c r="M83" s="92"/>
      <c r="N83" s="103" t="str">
        <f>VLOOKUP(K83,LookUpMaster!$N$2:$O$84,2,FALSE)</f>
        <v>Manufacture of wood and of products of wood and cork, except furniture; manufacture of articles of straw and plaiting materials</v>
      </c>
      <c r="O83" s="103"/>
      <c r="P83" s="103"/>
      <c r="Q83" s="104"/>
      <c r="R83" s="87" t="s">
        <v>1914</v>
      </c>
      <c r="S83" s="88"/>
      <c r="T83" s="89"/>
      <c r="AD83" s="41">
        <f>ROW()</f>
        <v>83</v>
      </c>
      <c r="AR83" s="41" t="s">
        <v>509</v>
      </c>
      <c r="AS83" s="41" t="s">
        <v>761</v>
      </c>
      <c r="AT83" s="41" t="s">
        <v>743</v>
      </c>
      <c r="AU83" s="41">
        <v>0</v>
      </c>
      <c r="AV83" s="41" t="s">
        <v>91</v>
      </c>
      <c r="AW83" s="42" t="b">
        <v>1</v>
      </c>
      <c r="AY83" s="42" t="b">
        <v>1</v>
      </c>
      <c r="AZ83" s="42" t="b">
        <v>0</v>
      </c>
      <c r="BB83" s="41" t="s">
        <v>762</v>
      </c>
      <c r="BC83" s="41" t="s">
        <v>348</v>
      </c>
      <c r="BD83" s="42" t="b">
        <v>1</v>
      </c>
      <c r="BE83" s="41">
        <f t="shared" si="8"/>
        <v>0</v>
      </c>
      <c r="BF83" s="41" t="str">
        <f t="shared" si="9"/>
        <v/>
      </c>
      <c r="BG83" s="41" t="b">
        <v>1</v>
      </c>
      <c r="BH83" s="41" t="b">
        <v>0</v>
      </c>
      <c r="BK83" s="41" t="e">
        <f t="shared" ca="1" si="10"/>
        <v>#N/A</v>
      </c>
      <c r="BL83" s="41" t="e">
        <f t="shared" ca="1" si="11"/>
        <v>#N/A</v>
      </c>
      <c r="CN83" s="41" t="s">
        <v>1016</v>
      </c>
      <c r="CO83" s="41" t="s">
        <v>164</v>
      </c>
    </row>
    <row r="84" spans="2:93" ht="14.4" x14ac:dyDescent="0.3">
      <c r="B84" s="131" t="s">
        <v>28</v>
      </c>
      <c r="C84" s="133"/>
      <c r="D84" s="90"/>
      <c r="E84" s="91"/>
      <c r="F84" s="92"/>
      <c r="G84" s="103" t="e">
        <f>VLOOKUP(D84,LookUpMaster!$G$2:$H$20,2,FALSE)</f>
        <v>#N/A</v>
      </c>
      <c r="H84" s="103"/>
      <c r="I84" s="103"/>
      <c r="J84" s="104"/>
      <c r="K84" s="90"/>
      <c r="L84" s="91"/>
      <c r="M84" s="92"/>
      <c r="N84" s="103" t="e">
        <f>VLOOKUP(K84,LookUpMaster!$N$2:$O$84,2,FALSE)</f>
        <v>#N/A</v>
      </c>
      <c r="O84" s="103"/>
      <c r="P84" s="103"/>
      <c r="Q84" s="104"/>
      <c r="R84" s="87"/>
      <c r="S84" s="88"/>
      <c r="T84" s="89"/>
      <c r="AW84" s="42"/>
      <c r="BD84" s="42"/>
      <c r="CN84" s="41" t="s">
        <v>1017</v>
      </c>
      <c r="CO84" s="41" t="s">
        <v>123</v>
      </c>
    </row>
    <row r="85" spans="2:93" ht="14.4" x14ac:dyDescent="0.3">
      <c r="B85" s="131" t="s">
        <v>40</v>
      </c>
      <c r="C85" s="133"/>
      <c r="D85" s="90"/>
      <c r="E85" s="91"/>
      <c r="F85" s="92"/>
      <c r="G85" s="103" t="e">
        <f>VLOOKUP(D85,LookUpMaster!$G$2:$H$20,2,FALSE)</f>
        <v>#N/A</v>
      </c>
      <c r="H85" s="103"/>
      <c r="I85" s="103"/>
      <c r="J85" s="104"/>
      <c r="K85" s="90"/>
      <c r="L85" s="91"/>
      <c r="M85" s="92"/>
      <c r="N85" s="103" t="e">
        <f>VLOOKUP(K85,LookUpMaster!$N$2:$O$84,2,FALSE)</f>
        <v>#N/A</v>
      </c>
      <c r="O85" s="103"/>
      <c r="P85" s="103"/>
      <c r="Q85" s="104"/>
      <c r="R85" s="87"/>
      <c r="S85" s="88"/>
      <c r="T85" s="89"/>
      <c r="AW85" s="42"/>
      <c r="BD85" s="42"/>
      <c r="CN85" s="41" t="s">
        <v>1018</v>
      </c>
    </row>
    <row r="86" spans="2:93" ht="14.4" x14ac:dyDescent="0.3">
      <c r="B86" s="131" t="s">
        <v>55</v>
      </c>
      <c r="C86" s="133"/>
      <c r="D86" s="90"/>
      <c r="E86" s="91"/>
      <c r="F86" s="92"/>
      <c r="G86" s="103" t="e">
        <f>VLOOKUP(D86,LookUpMaster!$G$2:$H$20,2,FALSE)</f>
        <v>#N/A</v>
      </c>
      <c r="H86" s="103"/>
      <c r="I86" s="103"/>
      <c r="J86" s="104"/>
      <c r="K86" s="90"/>
      <c r="L86" s="91"/>
      <c r="M86" s="92"/>
      <c r="N86" s="103" t="e">
        <f>VLOOKUP(K86,LookUpMaster!$N$2:$O$84,2,FALSE)</f>
        <v>#N/A</v>
      </c>
      <c r="O86" s="103"/>
      <c r="P86" s="103"/>
      <c r="Q86" s="104"/>
      <c r="R86" s="87"/>
      <c r="S86" s="88"/>
      <c r="T86" s="89"/>
      <c r="AW86" s="42"/>
      <c r="BD86" s="42"/>
      <c r="CN86" s="41" t="s">
        <v>1021</v>
      </c>
    </row>
    <row r="87" spans="2:93" ht="14.4" x14ac:dyDescent="0.3">
      <c r="B87" s="131" t="s">
        <v>759</v>
      </c>
      <c r="C87" s="133"/>
      <c r="D87" s="90"/>
      <c r="E87" s="91"/>
      <c r="F87" s="92"/>
      <c r="G87" s="103" t="e">
        <f>VLOOKUP(D87,LookUpMaster!$G$2:$H$20,2,FALSE)</f>
        <v>#N/A</v>
      </c>
      <c r="H87" s="103"/>
      <c r="I87" s="103"/>
      <c r="J87" s="104"/>
      <c r="K87" s="90"/>
      <c r="L87" s="91"/>
      <c r="M87" s="92"/>
      <c r="N87" s="103" t="e">
        <f>VLOOKUP(K87,LookUpMaster!$N$2:$O$84,2,FALSE)</f>
        <v>#N/A</v>
      </c>
      <c r="O87" s="103"/>
      <c r="P87" s="103"/>
      <c r="Q87" s="104"/>
      <c r="R87" s="87"/>
      <c r="S87" s="88"/>
      <c r="T87" s="89"/>
      <c r="AW87" s="42"/>
      <c r="BD87" s="42"/>
      <c r="CN87" s="41" t="s">
        <v>1022</v>
      </c>
    </row>
    <row r="88" spans="2:93" ht="14.4" x14ac:dyDescent="0.3">
      <c r="B88" s="131" t="s">
        <v>36</v>
      </c>
      <c r="C88" s="133"/>
      <c r="D88" s="90"/>
      <c r="E88" s="91"/>
      <c r="F88" s="92"/>
      <c r="G88" s="103" t="e">
        <f>VLOOKUP(D88,LookUpMaster!$G$2:$H$20,2,FALSE)</f>
        <v>#N/A</v>
      </c>
      <c r="H88" s="103"/>
      <c r="I88" s="103"/>
      <c r="J88" s="104"/>
      <c r="K88" s="90"/>
      <c r="L88" s="91"/>
      <c r="M88" s="92"/>
      <c r="N88" s="103" t="e">
        <f>VLOOKUP(K88,LookUpMaster!$N$2:$O$84,2,FALSE)</f>
        <v>#N/A</v>
      </c>
      <c r="O88" s="103"/>
      <c r="P88" s="103"/>
      <c r="Q88" s="104"/>
      <c r="R88" s="87"/>
      <c r="S88" s="88"/>
      <c r="T88" s="89"/>
      <c r="AW88" s="42"/>
      <c r="BD88" s="42"/>
      <c r="CN88" s="41" t="s">
        <v>1023</v>
      </c>
    </row>
    <row r="89" spans="2:93" ht="14.4" x14ac:dyDescent="0.3">
      <c r="B89" s="131" t="s">
        <v>756</v>
      </c>
      <c r="C89" s="133"/>
      <c r="D89" s="90"/>
      <c r="E89" s="91"/>
      <c r="F89" s="92"/>
      <c r="G89" s="103" t="e">
        <f>VLOOKUP(D89,LookUpMaster!$G$2:$H$20,2,FALSE)</f>
        <v>#N/A</v>
      </c>
      <c r="H89" s="103"/>
      <c r="I89" s="103"/>
      <c r="J89" s="104"/>
      <c r="K89" s="90"/>
      <c r="L89" s="91"/>
      <c r="M89" s="92"/>
      <c r="N89" s="103" t="e">
        <f>VLOOKUP(K89,LookUpMaster!$N$2:$O$84,2,FALSE)</f>
        <v>#N/A</v>
      </c>
      <c r="O89" s="103"/>
      <c r="P89" s="103"/>
      <c r="Q89" s="104"/>
      <c r="R89" s="87"/>
      <c r="S89" s="88"/>
      <c r="T89" s="89"/>
      <c r="AW89" s="42"/>
      <c r="BD89" s="42"/>
      <c r="CN89" s="41" t="s">
        <v>1026</v>
      </c>
    </row>
    <row r="90" spans="2:93" ht="14.4" x14ac:dyDescent="0.3">
      <c r="B90" s="131" t="s">
        <v>702</v>
      </c>
      <c r="C90" s="133"/>
      <c r="D90" s="90"/>
      <c r="E90" s="91"/>
      <c r="F90" s="92"/>
      <c r="G90" s="103" t="e">
        <f>VLOOKUP(D90,LookUpMaster!$G$2:$H$20,2,FALSE)</f>
        <v>#N/A</v>
      </c>
      <c r="H90" s="103"/>
      <c r="I90" s="103"/>
      <c r="J90" s="104"/>
      <c r="K90" s="90"/>
      <c r="L90" s="91"/>
      <c r="M90" s="92"/>
      <c r="N90" s="103" t="e">
        <f>VLOOKUP(K90,LookUpMaster!$N$2:$O$84,2,FALSE)</f>
        <v>#N/A</v>
      </c>
      <c r="O90" s="103"/>
      <c r="P90" s="103"/>
      <c r="Q90" s="104"/>
      <c r="R90" s="87"/>
      <c r="S90" s="88"/>
      <c r="T90" s="89"/>
      <c r="AW90" s="42"/>
      <c r="BD90" s="42"/>
      <c r="CN90" s="41" t="s">
        <v>1036</v>
      </c>
    </row>
    <row r="91" spans="2:93" ht="14.4" x14ac:dyDescent="0.3">
      <c r="B91" s="131" t="s">
        <v>69</v>
      </c>
      <c r="C91" s="133"/>
      <c r="D91" s="90"/>
      <c r="E91" s="91"/>
      <c r="F91" s="92"/>
      <c r="G91" s="103" t="e">
        <f>VLOOKUP(D91,LookUpMaster!$G$2:$H$20,2,FALSE)</f>
        <v>#N/A</v>
      </c>
      <c r="H91" s="103"/>
      <c r="I91" s="103"/>
      <c r="J91" s="104"/>
      <c r="K91" s="90"/>
      <c r="L91" s="91"/>
      <c r="M91" s="92"/>
      <c r="N91" s="103" t="e">
        <f>VLOOKUP(K91,LookUpMaster!$N$2:$O$84,2,FALSE)</f>
        <v>#N/A</v>
      </c>
      <c r="O91" s="103"/>
      <c r="P91" s="103"/>
      <c r="Q91" s="104"/>
      <c r="R91" s="87"/>
      <c r="S91" s="88"/>
      <c r="T91" s="89"/>
      <c r="AW91" s="42"/>
      <c r="BD91" s="42"/>
      <c r="CN91" s="41" t="s">
        <v>1037</v>
      </c>
    </row>
    <row r="92" spans="2:93" ht="14.4" x14ac:dyDescent="0.3">
      <c r="B92" s="131" t="s">
        <v>107</v>
      </c>
      <c r="C92" s="133"/>
      <c r="D92" s="90"/>
      <c r="E92" s="91"/>
      <c r="F92" s="92"/>
      <c r="G92" s="103" t="e">
        <f>VLOOKUP(D92,LookUpMaster!$G$2:$H$20,2,FALSE)</f>
        <v>#N/A</v>
      </c>
      <c r="H92" s="103"/>
      <c r="I92" s="103"/>
      <c r="J92" s="104"/>
      <c r="K92" s="90"/>
      <c r="L92" s="91"/>
      <c r="M92" s="92"/>
      <c r="N92" s="103" t="e">
        <f>VLOOKUP(K92,LookUpMaster!$N$2:$O$84,2,FALSE)</f>
        <v>#N/A</v>
      </c>
      <c r="O92" s="103"/>
      <c r="P92" s="103"/>
      <c r="Q92" s="104"/>
      <c r="R92" s="87"/>
      <c r="S92" s="88"/>
      <c r="T92" s="89"/>
      <c r="AW92" s="42"/>
      <c r="BD92" s="42"/>
      <c r="CN92" s="41" t="s">
        <v>1038</v>
      </c>
    </row>
    <row r="93" spans="2:93" ht="14.4" x14ac:dyDescent="0.3">
      <c r="B93" s="131" t="s">
        <v>128</v>
      </c>
      <c r="C93" s="133"/>
      <c r="D93" s="90"/>
      <c r="E93" s="91"/>
      <c r="F93" s="92"/>
      <c r="G93" s="103" t="e">
        <f>VLOOKUP(D93,LookUpMaster!$G$2:$H$20,2,FALSE)</f>
        <v>#N/A</v>
      </c>
      <c r="H93" s="103"/>
      <c r="I93" s="103"/>
      <c r="J93" s="104"/>
      <c r="K93" s="90"/>
      <c r="L93" s="91"/>
      <c r="M93" s="92"/>
      <c r="N93" s="103" t="e">
        <f>VLOOKUP(K93,LookUpMaster!$N$2:$O$84,2,FALSE)</f>
        <v>#N/A</v>
      </c>
      <c r="O93" s="103"/>
      <c r="P93" s="103"/>
      <c r="Q93" s="104"/>
      <c r="R93" s="87"/>
      <c r="S93" s="88"/>
      <c r="T93" s="89"/>
      <c r="AW93" s="42"/>
      <c r="BD93" s="42"/>
      <c r="CN93" s="41" t="s">
        <v>1039</v>
      </c>
    </row>
    <row r="94" spans="2:93" ht="14.4" x14ac:dyDescent="0.3">
      <c r="B94" s="131" t="s">
        <v>144</v>
      </c>
      <c r="C94" s="133"/>
      <c r="D94" s="90"/>
      <c r="E94" s="91"/>
      <c r="F94" s="92"/>
      <c r="G94" s="103" t="e">
        <f>VLOOKUP(D94,LookUpMaster!$G$2:$H$20,2,FALSE)</f>
        <v>#N/A</v>
      </c>
      <c r="H94" s="103"/>
      <c r="I94" s="103"/>
      <c r="J94" s="104"/>
      <c r="K94" s="90"/>
      <c r="L94" s="91"/>
      <c r="M94" s="92"/>
      <c r="N94" s="103" t="e">
        <f>VLOOKUP(K94,LookUpMaster!$N$2:$O$84,2,FALSE)</f>
        <v>#N/A</v>
      </c>
      <c r="O94" s="103"/>
      <c r="P94" s="103"/>
      <c r="Q94" s="104"/>
      <c r="R94" s="87"/>
      <c r="S94" s="88"/>
      <c r="T94" s="89"/>
      <c r="AW94" s="42"/>
      <c r="BD94" s="42"/>
      <c r="CN94" s="41" t="s">
        <v>1040</v>
      </c>
    </row>
    <row r="95" spans="2:93" ht="14.4" x14ac:dyDescent="0.3">
      <c r="B95" s="131" t="s">
        <v>158</v>
      </c>
      <c r="C95" s="133"/>
      <c r="D95" s="90"/>
      <c r="E95" s="91"/>
      <c r="F95" s="92"/>
      <c r="G95" s="103" t="e">
        <f>VLOOKUP(D95,LookUpMaster!$G$2:$H$20,2,FALSE)</f>
        <v>#N/A</v>
      </c>
      <c r="H95" s="103"/>
      <c r="I95" s="103"/>
      <c r="J95" s="104"/>
      <c r="K95" s="90"/>
      <c r="L95" s="91"/>
      <c r="M95" s="92"/>
      <c r="N95" s="103" t="e">
        <f>VLOOKUP(K95,LookUpMaster!$N$2:$O$84,2,FALSE)</f>
        <v>#N/A</v>
      </c>
      <c r="O95" s="103"/>
      <c r="P95" s="103"/>
      <c r="Q95" s="104"/>
      <c r="R95" s="87"/>
      <c r="S95" s="88"/>
      <c r="T95" s="89"/>
      <c r="AW95" s="42"/>
      <c r="BD95" s="42"/>
      <c r="CN95" s="41" t="s">
        <v>1045</v>
      </c>
    </row>
    <row r="96" spans="2:93" ht="14.4" x14ac:dyDescent="0.3">
      <c r="B96" s="131" t="s">
        <v>168</v>
      </c>
      <c r="C96" s="133"/>
      <c r="D96" s="90"/>
      <c r="E96" s="91"/>
      <c r="F96" s="92"/>
      <c r="G96" s="103" t="e">
        <f>VLOOKUP(D96,LookUpMaster!$G$2:$H$20,2,FALSE)</f>
        <v>#N/A</v>
      </c>
      <c r="H96" s="103"/>
      <c r="I96" s="103"/>
      <c r="J96" s="104"/>
      <c r="K96" s="90"/>
      <c r="L96" s="91"/>
      <c r="M96" s="92"/>
      <c r="N96" s="103" t="e">
        <f>VLOOKUP(K96,LookUpMaster!$N$2:$O$84,2,FALSE)</f>
        <v>#N/A</v>
      </c>
      <c r="O96" s="103"/>
      <c r="P96" s="103"/>
      <c r="Q96" s="104"/>
      <c r="R96" s="87"/>
      <c r="S96" s="88"/>
      <c r="T96" s="89"/>
      <c r="AW96" s="42"/>
      <c r="BD96" s="42"/>
      <c r="CN96" s="41" t="s">
        <v>1046</v>
      </c>
    </row>
    <row r="97" spans="1:92" ht="14.4" x14ac:dyDescent="0.3">
      <c r="B97" s="131" t="s">
        <v>175</v>
      </c>
      <c r="C97" s="133"/>
      <c r="D97" s="90"/>
      <c r="E97" s="91"/>
      <c r="F97" s="92"/>
      <c r="G97" s="103" t="e">
        <f>VLOOKUP(D97,LookUpMaster!$G$2:$H$20,2,FALSE)</f>
        <v>#N/A</v>
      </c>
      <c r="H97" s="103"/>
      <c r="I97" s="103"/>
      <c r="J97" s="104"/>
      <c r="K97" s="90"/>
      <c r="L97" s="91"/>
      <c r="M97" s="92"/>
      <c r="N97" s="103" t="e">
        <f>VLOOKUP(K97,LookUpMaster!$N$2:$O$84,2,FALSE)</f>
        <v>#N/A</v>
      </c>
      <c r="O97" s="103"/>
      <c r="P97" s="103"/>
      <c r="Q97" s="104"/>
      <c r="R97" s="87"/>
      <c r="S97" s="88"/>
      <c r="T97" s="89"/>
      <c r="AW97" s="42"/>
      <c r="BD97" s="42"/>
      <c r="CN97" s="41" t="s">
        <v>1047</v>
      </c>
    </row>
    <row r="98" spans="1:92" ht="14.4" x14ac:dyDescent="0.3">
      <c r="AD98" s="41">
        <f>ROW()</f>
        <v>98</v>
      </c>
      <c r="AR98" s="41" t="s">
        <v>509</v>
      </c>
      <c r="AS98" s="41" t="s">
        <v>763</v>
      </c>
      <c r="AT98" s="41" t="s">
        <v>743</v>
      </c>
      <c r="AU98" s="41">
        <v>0</v>
      </c>
      <c r="AV98" s="41" t="s">
        <v>93</v>
      </c>
      <c r="AW98" s="42" t="b">
        <v>1</v>
      </c>
      <c r="AY98" s="42" t="b">
        <v>1</v>
      </c>
      <c r="AZ98" s="42" t="b">
        <v>0</v>
      </c>
      <c r="BB98" s="41" t="s">
        <v>764</v>
      </c>
      <c r="BC98" s="41" t="s">
        <v>348</v>
      </c>
      <c r="BD98" s="42" t="b">
        <v>1</v>
      </c>
      <c r="BE98" s="41">
        <f>H154</f>
        <v>0</v>
      </c>
      <c r="BF98" s="41" t="str">
        <f>""&amp;H154</f>
        <v/>
      </c>
      <c r="BG98" s="41" t="b">
        <v>1</v>
      </c>
      <c r="BH98" s="41" t="b">
        <v>0</v>
      </c>
      <c r="BK98" s="41" t="e">
        <f t="shared" ref="BK98:BK108" ca="1" si="12">_xlfn.FORMULATEXT(BE98)</f>
        <v>#N/A</v>
      </c>
      <c r="BL98" s="41" t="e">
        <f t="shared" ref="BL98:BL108" ca="1" si="13">_xlfn.FORMULATEXT(BE98)</f>
        <v>#N/A</v>
      </c>
      <c r="CN98" s="41" t="s">
        <v>1051</v>
      </c>
    </row>
    <row r="99" spans="1:92" ht="14.4" x14ac:dyDescent="0.3">
      <c r="B99" s="45" t="s">
        <v>765</v>
      </c>
      <c r="AD99" s="41">
        <f>ROW()</f>
        <v>99</v>
      </c>
      <c r="AR99" s="41" t="s">
        <v>516</v>
      </c>
      <c r="AS99" s="41" t="s">
        <v>766</v>
      </c>
      <c r="AT99" s="41" t="s">
        <v>767</v>
      </c>
      <c r="AU99" s="41">
        <v>0</v>
      </c>
      <c r="AV99" s="41" t="s">
        <v>81</v>
      </c>
      <c r="AW99" s="42" t="b">
        <v>0</v>
      </c>
      <c r="AY99" s="42" t="b">
        <v>1</v>
      </c>
      <c r="AZ99" s="42" t="b">
        <v>0</v>
      </c>
      <c r="BB99" s="41" t="s">
        <v>768</v>
      </c>
      <c r="BC99" s="41" t="s">
        <v>348</v>
      </c>
      <c r="BD99" s="42" t="b">
        <v>1</v>
      </c>
      <c r="BE99" s="41">
        <f>H155</f>
        <v>0</v>
      </c>
      <c r="BF99" s="41" t="str">
        <f>""&amp;H155</f>
        <v/>
      </c>
      <c r="BG99" s="41" t="b">
        <v>1</v>
      </c>
      <c r="BH99" s="41" t="b">
        <v>0</v>
      </c>
      <c r="BK99" s="41" t="e">
        <f t="shared" ca="1" si="12"/>
        <v>#N/A</v>
      </c>
      <c r="BL99" s="41" t="e">
        <f t="shared" ca="1" si="13"/>
        <v>#N/A</v>
      </c>
      <c r="CN99" s="41" t="s">
        <v>1052</v>
      </c>
    </row>
    <row r="100" spans="1:92" ht="14.4" x14ac:dyDescent="0.3">
      <c r="AD100" s="41">
        <f>ROW()</f>
        <v>100</v>
      </c>
      <c r="AR100" s="41" t="s">
        <v>516</v>
      </c>
      <c r="AS100" s="41" t="s">
        <v>769</v>
      </c>
      <c r="AT100" s="41" t="s">
        <v>767</v>
      </c>
      <c r="AU100" s="41">
        <v>0</v>
      </c>
      <c r="AV100" s="41" t="s">
        <v>84</v>
      </c>
      <c r="AW100" s="42" t="b">
        <v>0</v>
      </c>
      <c r="AY100" s="42" t="b">
        <v>1</v>
      </c>
      <c r="AZ100" s="42" t="b">
        <v>0</v>
      </c>
      <c r="BB100" s="41" t="s">
        <v>770</v>
      </c>
      <c r="BC100" s="41" t="s">
        <v>348</v>
      </c>
      <c r="BD100" s="42" t="b">
        <v>1</v>
      </c>
      <c r="BE100" s="41">
        <f>H156</f>
        <v>0</v>
      </c>
      <c r="BF100" s="41" t="str">
        <f>""&amp;H156</f>
        <v/>
      </c>
      <c r="BG100" s="41" t="b">
        <v>1</v>
      </c>
      <c r="BH100" s="41" t="b">
        <v>0</v>
      </c>
      <c r="BK100" s="41" t="e">
        <f t="shared" ca="1" si="12"/>
        <v>#N/A</v>
      </c>
      <c r="BL100" s="41" t="e">
        <f t="shared" ca="1" si="13"/>
        <v>#N/A</v>
      </c>
      <c r="CN100" s="41" t="s">
        <v>1053</v>
      </c>
    </row>
    <row r="101" spans="1:92" ht="14.4" x14ac:dyDescent="0.3">
      <c r="B101" s="47" t="s">
        <v>771</v>
      </c>
      <c r="N101" s="106" t="s">
        <v>973</v>
      </c>
      <c r="O101" s="158"/>
      <c r="P101" s="107"/>
      <c r="AD101" s="41">
        <f>ROW()</f>
        <v>101</v>
      </c>
      <c r="AR101" s="41" t="s">
        <v>516</v>
      </c>
      <c r="AS101" s="41" t="s">
        <v>773</v>
      </c>
      <c r="AT101" s="41" t="s">
        <v>767</v>
      </c>
      <c r="AU101" s="41">
        <v>0</v>
      </c>
      <c r="AV101" s="41" t="s">
        <v>87</v>
      </c>
      <c r="AW101" s="42" t="b">
        <v>0</v>
      </c>
      <c r="AY101" s="42" t="b">
        <v>1</v>
      </c>
      <c r="AZ101" s="42" t="b">
        <v>0</v>
      </c>
      <c r="BB101" s="41" t="s">
        <v>774</v>
      </c>
      <c r="BC101" s="41" t="s">
        <v>348</v>
      </c>
      <c r="BD101" s="42" t="b">
        <v>1</v>
      </c>
      <c r="BE101" s="41">
        <f>H157</f>
        <v>0</v>
      </c>
      <c r="BF101" s="41" t="str">
        <f>""&amp;H157</f>
        <v/>
      </c>
      <c r="BG101" s="41" t="b">
        <v>1</v>
      </c>
      <c r="BH101" s="41" t="b">
        <v>0</v>
      </c>
      <c r="BK101" s="41" t="e">
        <f t="shared" ca="1" si="12"/>
        <v>#N/A</v>
      </c>
      <c r="BL101" s="41" t="e">
        <f t="shared" ca="1" si="13"/>
        <v>#N/A</v>
      </c>
      <c r="CN101" s="41" t="s">
        <v>1057</v>
      </c>
    </row>
    <row r="102" spans="1:92" ht="14.4" hidden="1" x14ac:dyDescent="0.3">
      <c r="A102" s="55" t="s">
        <v>757</v>
      </c>
      <c r="AD102" s="41">
        <f>ROW()</f>
        <v>102</v>
      </c>
      <c r="AR102" s="41" t="s">
        <v>516</v>
      </c>
      <c r="AS102" s="41" t="s">
        <v>776</v>
      </c>
      <c r="AT102" s="41" t="s">
        <v>767</v>
      </c>
      <c r="AU102" s="41">
        <v>0</v>
      </c>
      <c r="AV102" s="41" t="s">
        <v>90</v>
      </c>
      <c r="AW102" s="42" t="b">
        <v>0</v>
      </c>
      <c r="AY102" s="42" t="b">
        <v>1</v>
      </c>
      <c r="AZ102" s="42" t="b">
        <v>0</v>
      </c>
      <c r="BB102" s="41" t="s">
        <v>777</v>
      </c>
      <c r="BC102" s="41" t="s">
        <v>348</v>
      </c>
      <c r="BD102" s="42" t="b">
        <v>1</v>
      </c>
      <c r="BE102" s="41">
        <f>H158</f>
        <v>0</v>
      </c>
      <c r="BF102" s="41" t="str">
        <f>""&amp;H158</f>
        <v/>
      </c>
      <c r="BG102" s="41" t="b">
        <v>1</v>
      </c>
      <c r="BH102" s="41" t="b">
        <v>0</v>
      </c>
      <c r="BK102" s="41" t="e">
        <f t="shared" ca="1" si="12"/>
        <v>#N/A</v>
      </c>
      <c r="BL102" s="41" t="e">
        <f t="shared" ca="1" si="13"/>
        <v>#N/A</v>
      </c>
      <c r="CN102" s="41" t="s">
        <v>1832</v>
      </c>
    </row>
    <row r="103" spans="1:92" ht="30" hidden="1" customHeight="1" x14ac:dyDescent="0.3">
      <c r="A103" s="55" t="s">
        <v>757</v>
      </c>
      <c r="B103" s="209" t="s">
        <v>676</v>
      </c>
      <c r="C103" s="210"/>
      <c r="D103" s="102" t="s">
        <v>778</v>
      </c>
      <c r="E103" s="102"/>
      <c r="F103" s="102"/>
      <c r="G103" s="102" t="s">
        <v>779</v>
      </c>
      <c r="H103" s="102"/>
      <c r="I103" s="102"/>
      <c r="J103" s="102" t="s">
        <v>780</v>
      </c>
      <c r="K103" s="102"/>
      <c r="L103" s="102"/>
      <c r="M103" s="169" t="s">
        <v>781</v>
      </c>
      <c r="N103" s="169"/>
      <c r="O103" s="169"/>
      <c r="P103" s="102" t="s">
        <v>782</v>
      </c>
      <c r="Q103" s="102"/>
      <c r="R103" s="102"/>
      <c r="AD103" s="41">
        <f>ROW()</f>
        <v>103</v>
      </c>
      <c r="AR103" s="41" t="s">
        <v>516</v>
      </c>
      <c r="AS103" s="41" t="s">
        <v>783</v>
      </c>
      <c r="AT103" s="41" t="s">
        <v>767</v>
      </c>
      <c r="AU103" s="41">
        <v>0</v>
      </c>
      <c r="AV103" s="41" t="s">
        <v>93</v>
      </c>
      <c r="AW103" s="42" t="b">
        <v>1</v>
      </c>
      <c r="AY103" s="42" t="b">
        <v>1</v>
      </c>
      <c r="AZ103" s="42" t="b">
        <v>0</v>
      </c>
      <c r="BB103" s="41" t="s">
        <v>784</v>
      </c>
      <c r="BC103" s="41" t="s">
        <v>348</v>
      </c>
      <c r="BD103" s="42" t="b">
        <v>1</v>
      </c>
      <c r="BE103" s="41" t="str">
        <f>H160</f>
        <v>0.00</v>
      </c>
      <c r="BF103" s="41" t="str">
        <f>""&amp;H160</f>
        <v>0.00</v>
      </c>
      <c r="BG103" s="41" t="b">
        <v>0</v>
      </c>
      <c r="BH103" s="41" t="b">
        <v>0</v>
      </c>
      <c r="BK103" s="41" t="e">
        <f t="shared" ca="1" si="12"/>
        <v>#N/A</v>
      </c>
      <c r="BL103" s="41" t="e">
        <f t="shared" ca="1" si="13"/>
        <v>#N/A</v>
      </c>
      <c r="CN103" s="41" t="s">
        <v>1058</v>
      </c>
    </row>
    <row r="104" spans="1:92" ht="29.55" hidden="1" customHeight="1" x14ac:dyDescent="0.3">
      <c r="A104" s="55" t="s">
        <v>757</v>
      </c>
      <c r="B104" s="196"/>
      <c r="C104" s="197"/>
      <c r="D104" s="125"/>
      <c r="E104" s="126"/>
      <c r="F104" s="127"/>
      <c r="G104" s="125"/>
      <c r="H104" s="126"/>
      <c r="I104" s="127"/>
      <c r="J104" s="207"/>
      <c r="K104" s="208"/>
      <c r="L104" s="191"/>
      <c r="M104" s="125"/>
      <c r="N104" s="126"/>
      <c r="O104" s="127"/>
      <c r="P104" s="155"/>
      <c r="Q104" s="156"/>
      <c r="R104" s="157"/>
      <c r="AD104" s="41">
        <f>ROW()</f>
        <v>104</v>
      </c>
      <c r="AR104" s="60" t="s">
        <v>516</v>
      </c>
      <c r="AS104" s="60" t="s">
        <v>791</v>
      </c>
      <c r="AT104" s="60" t="s">
        <v>767</v>
      </c>
      <c r="AU104" s="60">
        <v>0</v>
      </c>
      <c r="AV104" s="60" t="s">
        <v>96</v>
      </c>
      <c r="AW104" s="42" t="b">
        <v>1</v>
      </c>
      <c r="AY104" s="61" t="b">
        <v>1</v>
      </c>
      <c r="AZ104" s="42" t="b">
        <v>0</v>
      </c>
      <c r="BB104" s="41" t="s">
        <v>792</v>
      </c>
      <c r="BC104" s="41" t="s">
        <v>348</v>
      </c>
      <c r="BD104" s="42" t="b">
        <v>1</v>
      </c>
      <c r="BE104" s="41">
        <f>H161</f>
        <v>0</v>
      </c>
      <c r="BF104" s="41" t="str">
        <f>""&amp;H161</f>
        <v/>
      </c>
      <c r="BG104" s="41" t="b">
        <v>1</v>
      </c>
      <c r="BH104" s="41" t="b">
        <v>0</v>
      </c>
      <c r="BK104" s="41" t="e">
        <f t="shared" ca="1" si="12"/>
        <v>#N/A</v>
      </c>
      <c r="BL104" s="41" t="e">
        <f t="shared" ca="1" si="13"/>
        <v>#N/A</v>
      </c>
      <c r="CN104" s="41" t="s">
        <v>1059</v>
      </c>
    </row>
    <row r="105" spans="1:92" ht="14.4" x14ac:dyDescent="0.3">
      <c r="AD105" s="41">
        <f>ROW()</f>
        <v>105</v>
      </c>
      <c r="AR105" s="41" t="s">
        <v>558</v>
      </c>
      <c r="AS105" s="41" t="s">
        <v>793</v>
      </c>
      <c r="AT105" s="41" t="s">
        <v>794</v>
      </c>
      <c r="AU105" s="41">
        <v>0</v>
      </c>
      <c r="AV105" s="41" t="s">
        <v>81</v>
      </c>
      <c r="AW105" s="42" t="b">
        <v>0</v>
      </c>
      <c r="AY105" s="42" t="b">
        <v>1</v>
      </c>
      <c r="AZ105" s="42" t="b">
        <v>0</v>
      </c>
      <c r="BB105" s="41" t="s">
        <v>795</v>
      </c>
      <c r="BC105" s="41" t="s">
        <v>348</v>
      </c>
      <c r="BD105" s="42" t="b">
        <v>1</v>
      </c>
      <c r="BE105" s="41">
        <f>H162</f>
        <v>0</v>
      </c>
      <c r="BF105" s="41" t="str">
        <f>""&amp;H162</f>
        <v/>
      </c>
      <c r="BG105" s="41" t="b">
        <v>1</v>
      </c>
      <c r="BH105" s="41" t="b">
        <v>0</v>
      </c>
      <c r="BK105" s="41" t="e">
        <f t="shared" ca="1" si="12"/>
        <v>#N/A</v>
      </c>
      <c r="BL105" s="41" t="e">
        <f t="shared" ca="1" si="13"/>
        <v>#N/A</v>
      </c>
      <c r="CN105" s="41" t="s">
        <v>1061</v>
      </c>
    </row>
    <row r="106" spans="1:92" ht="14.4" x14ac:dyDescent="0.3">
      <c r="B106" s="45" t="s">
        <v>796</v>
      </c>
      <c r="AD106" s="41">
        <f>ROW()</f>
        <v>106</v>
      </c>
      <c r="AR106" s="41" t="s">
        <v>558</v>
      </c>
      <c r="AS106" s="41" t="s">
        <v>797</v>
      </c>
      <c r="AT106" s="41" t="s">
        <v>794</v>
      </c>
      <c r="AU106" s="41">
        <v>0</v>
      </c>
      <c r="AV106" s="41" t="s">
        <v>84</v>
      </c>
      <c r="AW106" s="42" t="b">
        <v>0</v>
      </c>
      <c r="AY106" s="42" t="b">
        <v>1</v>
      </c>
      <c r="AZ106" s="42" t="b">
        <v>0</v>
      </c>
      <c r="BB106" s="41" t="s">
        <v>798</v>
      </c>
      <c r="BC106" s="41" t="s">
        <v>348</v>
      </c>
      <c r="BD106" s="42" t="b">
        <v>1</v>
      </c>
      <c r="BE106" s="41">
        <f>H163</f>
        <v>0</v>
      </c>
      <c r="BF106" s="41" t="str">
        <f>""&amp;H163</f>
        <v/>
      </c>
      <c r="BG106" s="41" t="b">
        <v>1</v>
      </c>
      <c r="BH106" s="41" t="b">
        <v>0</v>
      </c>
      <c r="BK106" s="41" t="e">
        <f t="shared" ca="1" si="12"/>
        <v>#N/A</v>
      </c>
      <c r="BL106" s="41" t="e">
        <f t="shared" ca="1" si="13"/>
        <v>#N/A</v>
      </c>
      <c r="CN106" s="41" t="s">
        <v>1065</v>
      </c>
    </row>
    <row r="107" spans="1:92" ht="14.4" x14ac:dyDescent="0.3">
      <c r="A107" s="55" t="s">
        <v>757</v>
      </c>
      <c r="AD107" s="41">
        <f>ROW()</f>
        <v>107</v>
      </c>
      <c r="AR107" s="41" t="s">
        <v>558</v>
      </c>
      <c r="AS107" s="41" t="s">
        <v>800</v>
      </c>
      <c r="AT107" s="41" t="s">
        <v>794</v>
      </c>
      <c r="AU107" s="41">
        <v>0</v>
      </c>
      <c r="AV107" s="41" t="s">
        <v>87</v>
      </c>
      <c r="AW107" s="42" t="b">
        <v>1</v>
      </c>
      <c r="AY107" s="42" t="b">
        <v>1</v>
      </c>
      <c r="AZ107" s="42" t="b">
        <v>0</v>
      </c>
      <c r="BB107" s="41" t="s">
        <v>801</v>
      </c>
      <c r="BC107" s="41" t="s">
        <v>348</v>
      </c>
      <c r="BD107" s="42" t="b">
        <v>1</v>
      </c>
      <c r="BE107" s="41">
        <f>H164</f>
        <v>0</v>
      </c>
      <c r="BF107" s="41" t="str">
        <f>""&amp;H164</f>
        <v/>
      </c>
      <c r="BG107" s="41" t="b">
        <v>1</v>
      </c>
      <c r="BH107" s="41" t="b">
        <v>0</v>
      </c>
      <c r="BK107" s="41" t="e">
        <f t="shared" ca="1" si="12"/>
        <v>#N/A</v>
      </c>
      <c r="BL107" s="41" t="e">
        <f t="shared" ca="1" si="13"/>
        <v>#N/A</v>
      </c>
      <c r="CN107" s="41" t="s">
        <v>1066</v>
      </c>
    </row>
    <row r="108" spans="1:92" ht="14.4" x14ac:dyDescent="0.3">
      <c r="A108" s="55" t="s">
        <v>757</v>
      </c>
      <c r="B108" s="62" t="s">
        <v>802</v>
      </c>
      <c r="AD108" s="41">
        <f>ROW()</f>
        <v>108</v>
      </c>
      <c r="AR108" s="41" t="s">
        <v>558</v>
      </c>
      <c r="AS108" s="41" t="s">
        <v>803</v>
      </c>
      <c r="AT108" s="41" t="s">
        <v>794</v>
      </c>
      <c r="AU108" s="41">
        <v>0</v>
      </c>
      <c r="AV108" s="41" t="s">
        <v>90</v>
      </c>
      <c r="AW108" s="42" t="b">
        <v>1</v>
      </c>
      <c r="AY108" s="42" t="b">
        <v>1</v>
      </c>
      <c r="AZ108" s="42" t="b">
        <v>0</v>
      </c>
      <c r="BB108" s="60" t="s">
        <v>804</v>
      </c>
      <c r="BC108" s="41" t="s">
        <v>348</v>
      </c>
      <c r="BD108" s="42" t="b">
        <v>1</v>
      </c>
      <c r="BE108" s="41" t="str">
        <f>H166</f>
        <v>4328010.00</v>
      </c>
      <c r="BF108" s="41" t="str">
        <f>""&amp;H166</f>
        <v>4328010.00</v>
      </c>
      <c r="BG108" s="41" t="b">
        <v>0</v>
      </c>
      <c r="BH108" s="41" t="b">
        <v>0</v>
      </c>
      <c r="BK108" s="41" t="e">
        <f t="shared" ca="1" si="12"/>
        <v>#N/A</v>
      </c>
      <c r="BL108" s="41" t="e">
        <f t="shared" ca="1" si="13"/>
        <v>#N/A</v>
      </c>
      <c r="CN108" s="41" t="s">
        <v>1067</v>
      </c>
    </row>
    <row r="109" spans="1:92" ht="14.4" x14ac:dyDescent="0.3">
      <c r="A109" s="55" t="s">
        <v>757</v>
      </c>
      <c r="B109" s="45" t="s">
        <v>805</v>
      </c>
      <c r="AD109" s="41">
        <f>ROW()</f>
        <v>109</v>
      </c>
      <c r="AR109" s="41" t="s">
        <v>558</v>
      </c>
      <c r="AS109" s="41" t="s">
        <v>806</v>
      </c>
      <c r="AT109" s="41" t="s">
        <v>794</v>
      </c>
      <c r="AU109" s="41">
        <v>0</v>
      </c>
      <c r="AV109" s="41" t="s">
        <v>93</v>
      </c>
      <c r="AW109" s="42" t="b">
        <v>1</v>
      </c>
      <c r="AY109" s="42" t="b">
        <v>1</v>
      </c>
      <c r="AZ109" s="42" t="b">
        <v>0</v>
      </c>
      <c r="BB109" s="41" t="s">
        <v>807</v>
      </c>
      <c r="BC109" s="41" t="s">
        <v>458</v>
      </c>
      <c r="BD109" s="42" t="b">
        <v>0</v>
      </c>
      <c r="BE109" s="41" t="s">
        <v>808</v>
      </c>
      <c r="BF109" s="41" t="s">
        <v>808</v>
      </c>
      <c r="BG109" s="41" t="b">
        <v>0</v>
      </c>
      <c r="BH109" s="41" t="b">
        <v>0</v>
      </c>
      <c r="BK109" s="41" t="s">
        <v>460</v>
      </c>
      <c r="BL109" s="41" t="s">
        <v>460</v>
      </c>
      <c r="CN109" s="41" t="s">
        <v>1070</v>
      </c>
    </row>
    <row r="110" spans="1:92" ht="14.4" x14ac:dyDescent="0.3">
      <c r="A110" s="55" t="s">
        <v>757</v>
      </c>
      <c r="AD110" s="41">
        <f>ROW()</f>
        <v>110</v>
      </c>
      <c r="AR110" s="41" t="s">
        <v>565</v>
      </c>
      <c r="AS110" s="41" t="s">
        <v>345</v>
      </c>
      <c r="AT110" s="41" t="s">
        <v>809</v>
      </c>
      <c r="AU110" s="41">
        <v>0</v>
      </c>
      <c r="AV110" s="41" t="s">
        <v>81</v>
      </c>
      <c r="AW110" s="42" t="b">
        <v>0</v>
      </c>
      <c r="AY110" s="42" t="b">
        <v>0</v>
      </c>
      <c r="AZ110" s="42" t="b">
        <v>0</v>
      </c>
      <c r="BB110" s="41" t="s">
        <v>810</v>
      </c>
      <c r="BC110" s="41" t="s">
        <v>458</v>
      </c>
      <c r="BD110" s="42" t="b">
        <v>0</v>
      </c>
      <c r="BE110" s="41" t="s">
        <v>686</v>
      </c>
      <c r="BF110" s="41" t="s">
        <v>686</v>
      </c>
      <c r="BG110" s="41" t="b">
        <v>0</v>
      </c>
      <c r="BH110" s="41" t="b">
        <v>0</v>
      </c>
      <c r="BK110" s="41" t="s">
        <v>460</v>
      </c>
      <c r="BL110" s="41" t="s">
        <v>460</v>
      </c>
      <c r="CN110" s="41" t="s">
        <v>1071</v>
      </c>
    </row>
    <row r="111" spans="1:92" ht="14.4" x14ac:dyDescent="0.3">
      <c r="A111" s="55" t="s">
        <v>757</v>
      </c>
      <c r="B111" s="154" t="s">
        <v>578</v>
      </c>
      <c r="C111" s="154"/>
      <c r="D111" s="154"/>
      <c r="E111" s="111" t="s">
        <v>812</v>
      </c>
      <c r="F111" s="111"/>
      <c r="G111" s="111"/>
      <c r="H111" s="111" t="s">
        <v>813</v>
      </c>
      <c r="I111" s="111"/>
      <c r="J111" s="111"/>
      <c r="K111" s="111" t="s">
        <v>814</v>
      </c>
      <c r="L111" s="111"/>
      <c r="M111" s="111"/>
      <c r="N111" s="111" t="s">
        <v>815</v>
      </c>
      <c r="O111" s="111"/>
      <c r="P111" s="111"/>
      <c r="AD111" s="41">
        <f>ROW()</f>
        <v>111</v>
      </c>
      <c r="AR111" s="41" t="s">
        <v>565</v>
      </c>
      <c r="AS111" s="41" t="s">
        <v>797</v>
      </c>
      <c r="AT111" s="41" t="s">
        <v>809</v>
      </c>
      <c r="AU111" s="41">
        <v>0</v>
      </c>
      <c r="AV111" s="41" t="s">
        <v>83</v>
      </c>
      <c r="AW111" s="42" t="b">
        <v>0</v>
      </c>
      <c r="AY111" s="42" t="b">
        <v>1</v>
      </c>
      <c r="AZ111" s="42" t="b">
        <v>0</v>
      </c>
      <c r="BB111" s="41" t="s">
        <v>816</v>
      </c>
      <c r="BC111" s="41" t="s">
        <v>348</v>
      </c>
      <c r="BD111" s="42" t="b">
        <v>1</v>
      </c>
      <c r="BE111" s="41">
        <f>F168</f>
        <v>0</v>
      </c>
      <c r="BF111" s="41" t="str">
        <f>""&amp;F168</f>
        <v/>
      </c>
      <c r="BG111" s="41" t="b">
        <v>1</v>
      </c>
      <c r="BH111" s="41" t="b">
        <v>1</v>
      </c>
      <c r="BK111" s="41" t="e">
        <f t="shared" ref="BK111:BK121" ca="1" si="14">_xlfn.FORMULATEXT(BE111)</f>
        <v>#N/A</v>
      </c>
      <c r="BL111" s="41" t="e">
        <f t="shared" ref="BL111:BL121" ca="1" si="15">_xlfn.FORMULATEXT(BE111)</f>
        <v>#N/A</v>
      </c>
      <c r="CN111" s="41" t="s">
        <v>1072</v>
      </c>
    </row>
    <row r="112" spans="1:92" ht="14.4" x14ac:dyDescent="0.3">
      <c r="A112" s="55" t="s">
        <v>757</v>
      </c>
      <c r="B112" s="192" t="s">
        <v>817</v>
      </c>
      <c r="C112" s="192"/>
      <c r="D112" s="192"/>
      <c r="E112" s="160" t="str">
        <f>TEXT(_xlfn.NUMBERVALUE(E119),"0")</f>
        <v>10000000</v>
      </c>
      <c r="F112" s="161"/>
      <c r="G112" s="133"/>
      <c r="H112" s="131" t="str">
        <f>TEXT(_xlfn.NUMBERVALUE(H119),"0")</f>
        <v>4468120</v>
      </c>
      <c r="I112" s="132"/>
      <c r="J112" s="133"/>
      <c r="K112" s="131" t="str">
        <f>TEXT(_xlfn.NUMBERVALUE(K119),"0")</f>
        <v>4468120</v>
      </c>
      <c r="L112" s="132"/>
      <c r="M112" s="133"/>
      <c r="N112" s="131" t="str">
        <f>TEXT(_xlfn.NUMBERVALUE(N119),"0")</f>
        <v>4468120</v>
      </c>
      <c r="O112" s="132"/>
      <c r="P112" s="133"/>
      <c r="S112" s="43"/>
      <c r="AD112" s="41">
        <f>ROW()</f>
        <v>112</v>
      </c>
      <c r="AR112" s="41" t="s">
        <v>565</v>
      </c>
      <c r="AS112" s="41" t="s">
        <v>800</v>
      </c>
      <c r="AT112" s="41" t="s">
        <v>809</v>
      </c>
      <c r="AU112" s="41">
        <v>0</v>
      </c>
      <c r="AV112" s="41" t="s">
        <v>86</v>
      </c>
      <c r="AW112" s="42" t="b">
        <v>1</v>
      </c>
      <c r="AY112" s="42" t="b">
        <v>1</v>
      </c>
      <c r="AZ112" s="42" t="b">
        <v>0</v>
      </c>
      <c r="BB112" s="41" t="s">
        <v>822</v>
      </c>
      <c r="BC112" s="41" t="s">
        <v>348</v>
      </c>
      <c r="BD112" s="42" t="b">
        <v>1</v>
      </c>
      <c r="BE112" s="41" t="str">
        <f>F169</f>
        <v>0.00</v>
      </c>
      <c r="BF112" s="41" t="str">
        <f>""&amp;F169</f>
        <v>0.00</v>
      </c>
      <c r="BG112" s="41" t="b">
        <v>0</v>
      </c>
      <c r="BH112" s="41" t="b">
        <v>0</v>
      </c>
      <c r="BK112" s="41" t="e">
        <f t="shared" ca="1" si="14"/>
        <v>#N/A</v>
      </c>
      <c r="BL112" s="41" t="e">
        <f t="shared" ca="1" si="15"/>
        <v>#N/A</v>
      </c>
      <c r="CN112" s="41" t="s">
        <v>1075</v>
      </c>
    </row>
    <row r="113" spans="1:92" ht="28.95" customHeight="1" x14ac:dyDescent="0.3">
      <c r="A113" s="55" t="s">
        <v>757</v>
      </c>
      <c r="B113" s="188" t="s">
        <v>823</v>
      </c>
      <c r="C113" s="188"/>
      <c r="D113" s="188"/>
      <c r="E113" s="160" t="str">
        <f ca="1">TEXT(_xlfn.NUMBERVALUE(E121),"0.00")</f>
        <v>0.00</v>
      </c>
      <c r="F113" s="161"/>
      <c r="G113" s="133"/>
      <c r="H113" s="131" t="str">
        <f ca="1">TEXT(_xlfn.NUMBERVALUE(H121),"0.00")</f>
        <v>0.00</v>
      </c>
      <c r="I113" s="132"/>
      <c r="J113" s="133"/>
      <c r="K113" s="131" t="str">
        <f>TEXT(_xlfn.NUMBERVALUE(K121),"0.00")</f>
        <v>44681200.00</v>
      </c>
      <c r="L113" s="132"/>
      <c r="M113" s="133"/>
      <c r="N113" s="131" t="str">
        <f>TEXT(_xlfn.NUMBERVALUE(N121),"0.00")</f>
        <v>44681200.00</v>
      </c>
      <c r="O113" s="132"/>
      <c r="P113" s="133"/>
      <c r="AD113" s="41">
        <f>ROW()</f>
        <v>113</v>
      </c>
      <c r="AR113" s="41" t="s">
        <v>565</v>
      </c>
      <c r="AS113" s="41" t="s">
        <v>803</v>
      </c>
      <c r="AT113" s="41" t="s">
        <v>809</v>
      </c>
      <c r="AU113" s="41">
        <v>0</v>
      </c>
      <c r="AV113" s="41" t="s">
        <v>89</v>
      </c>
      <c r="AW113" s="42" t="b">
        <v>1</v>
      </c>
      <c r="AY113" s="42" t="b">
        <v>1</v>
      </c>
      <c r="AZ113" s="42" t="b">
        <v>0</v>
      </c>
      <c r="BB113" s="41" t="s">
        <v>828</v>
      </c>
      <c r="BC113" s="41" t="s">
        <v>348</v>
      </c>
      <c r="BD113" s="42" t="b">
        <v>1</v>
      </c>
      <c r="BE113" s="41">
        <f>F170</f>
        <v>0</v>
      </c>
      <c r="BF113" s="41" t="str">
        <f>""&amp;F170</f>
        <v/>
      </c>
      <c r="BG113" s="41" t="b">
        <v>1</v>
      </c>
      <c r="BH113" s="41" t="b">
        <v>0</v>
      </c>
      <c r="BK113" s="41" t="e">
        <f t="shared" ca="1" si="14"/>
        <v>#N/A</v>
      </c>
      <c r="BL113" s="41" t="e">
        <f t="shared" ca="1" si="15"/>
        <v>#N/A</v>
      </c>
      <c r="CN113" s="41" t="s">
        <v>1076</v>
      </c>
    </row>
    <row r="114" spans="1:92" ht="14.4" x14ac:dyDescent="0.3">
      <c r="A114" s="55" t="s">
        <v>757</v>
      </c>
      <c r="AD114" s="41">
        <f>ROW()</f>
        <v>114</v>
      </c>
      <c r="AR114" s="41" t="s">
        <v>565</v>
      </c>
      <c r="AS114" s="41" t="s">
        <v>806</v>
      </c>
      <c r="AT114" s="41" t="s">
        <v>809</v>
      </c>
      <c r="AU114" s="41">
        <v>0</v>
      </c>
      <c r="AV114" s="41" t="s">
        <v>92</v>
      </c>
      <c r="AW114" s="42" t="b">
        <v>1</v>
      </c>
      <c r="AY114" s="42" t="b">
        <v>0</v>
      </c>
      <c r="AZ114" s="42" t="b">
        <v>0</v>
      </c>
      <c r="BB114" s="41" t="s">
        <v>829</v>
      </c>
      <c r="BC114" s="41" t="s">
        <v>348</v>
      </c>
      <c r="BD114" s="42" t="b">
        <v>1</v>
      </c>
      <c r="BE114" s="41">
        <f>F171</f>
        <v>0</v>
      </c>
      <c r="BF114" s="41" t="str">
        <f>""&amp;F171</f>
        <v/>
      </c>
      <c r="BG114" s="41" t="b">
        <v>1</v>
      </c>
      <c r="BH114" s="41" t="b">
        <v>0</v>
      </c>
      <c r="BK114" s="41" t="e">
        <f t="shared" ca="1" si="14"/>
        <v>#N/A</v>
      </c>
      <c r="BL114" s="41" t="e">
        <f t="shared" ca="1" si="15"/>
        <v>#N/A</v>
      </c>
      <c r="CN114" s="41" t="s">
        <v>1077</v>
      </c>
    </row>
    <row r="115" spans="1:92" ht="14.4" x14ac:dyDescent="0.3">
      <c r="A115" s="55" t="s">
        <v>757</v>
      </c>
      <c r="B115" s="55" t="s">
        <v>830</v>
      </c>
      <c r="N115" s="131" t="s">
        <v>44</v>
      </c>
      <c r="O115" s="132"/>
      <c r="P115" s="133"/>
      <c r="AD115" s="41">
        <f>ROW()</f>
        <v>115</v>
      </c>
      <c r="AR115" s="41" t="s">
        <v>574</v>
      </c>
      <c r="AS115" s="41" t="s">
        <v>345</v>
      </c>
      <c r="AT115" s="41" t="s">
        <v>832</v>
      </c>
      <c r="AU115" s="41">
        <v>0</v>
      </c>
      <c r="AV115" s="41" t="s">
        <v>81</v>
      </c>
      <c r="AW115" s="42" t="b">
        <v>0</v>
      </c>
      <c r="AY115" s="42" t="b">
        <v>0</v>
      </c>
      <c r="AZ115" s="42" t="b">
        <v>0</v>
      </c>
      <c r="BB115" s="41" t="s">
        <v>833</v>
      </c>
      <c r="BC115" s="41" t="s">
        <v>348</v>
      </c>
      <c r="BD115" s="42" t="b">
        <v>1</v>
      </c>
      <c r="BE115" s="41">
        <f>F172</f>
        <v>0</v>
      </c>
      <c r="BF115" s="41" t="str">
        <f>""&amp;F172</f>
        <v/>
      </c>
      <c r="BG115" s="41" t="b">
        <v>1</v>
      </c>
      <c r="BH115" s="41" t="b">
        <v>0</v>
      </c>
      <c r="BK115" s="41" t="e">
        <f t="shared" ca="1" si="14"/>
        <v>#N/A</v>
      </c>
      <c r="BL115" s="41" t="e">
        <f t="shared" ca="1" si="15"/>
        <v>#N/A</v>
      </c>
      <c r="CN115" s="41" t="s">
        <v>1080</v>
      </c>
    </row>
    <row r="116" spans="1:92" ht="14.4" x14ac:dyDescent="0.3">
      <c r="A116" s="55" t="s">
        <v>757</v>
      </c>
      <c r="AD116" s="41">
        <f>ROW()</f>
        <v>116</v>
      </c>
      <c r="AR116" s="41" t="s">
        <v>574</v>
      </c>
      <c r="AS116" s="41" t="s">
        <v>793</v>
      </c>
      <c r="AT116" s="41" t="s">
        <v>832</v>
      </c>
      <c r="AU116" s="41">
        <v>0</v>
      </c>
      <c r="AV116" s="41" t="s">
        <v>83</v>
      </c>
      <c r="AW116" s="42" t="b">
        <v>0</v>
      </c>
      <c r="AY116" s="42" t="b">
        <v>1</v>
      </c>
      <c r="AZ116" s="42" t="b">
        <v>0</v>
      </c>
      <c r="BB116" s="41" t="s">
        <v>834</v>
      </c>
      <c r="BC116" s="41" t="s">
        <v>348</v>
      </c>
      <c r="BD116" s="42" t="b">
        <v>1</v>
      </c>
      <c r="BE116" s="41" t="str">
        <f>F174</f>
        <v>0.00</v>
      </c>
      <c r="BF116" s="41" t="str">
        <f>""&amp;F174</f>
        <v>0.00</v>
      </c>
      <c r="BG116" s="41" t="b">
        <v>0</v>
      </c>
      <c r="BH116" s="41" t="b">
        <v>0</v>
      </c>
      <c r="BK116" s="41" t="e">
        <f t="shared" ca="1" si="14"/>
        <v>#N/A</v>
      </c>
      <c r="BL116" s="41" t="e">
        <f t="shared" ca="1" si="15"/>
        <v>#N/A</v>
      </c>
      <c r="CN116" s="41" t="s">
        <v>1081</v>
      </c>
    </row>
    <row r="117" spans="1:92" ht="22.05" customHeight="1" x14ac:dyDescent="0.3">
      <c r="A117" s="55" t="s">
        <v>757</v>
      </c>
      <c r="B117" s="102" t="s">
        <v>835</v>
      </c>
      <c r="C117" s="102"/>
      <c r="D117" s="102"/>
      <c r="E117" s="112" t="s">
        <v>812</v>
      </c>
      <c r="F117" s="113"/>
      <c r="G117" s="114"/>
      <c r="H117" s="112" t="s">
        <v>813</v>
      </c>
      <c r="I117" s="113"/>
      <c r="J117" s="114"/>
      <c r="K117" s="112" t="s">
        <v>836</v>
      </c>
      <c r="L117" s="113"/>
      <c r="M117" s="114"/>
      <c r="N117" s="112" t="s">
        <v>815</v>
      </c>
      <c r="O117" s="113"/>
      <c r="P117" s="114"/>
      <c r="AD117" s="41">
        <f>ROW()</f>
        <v>117</v>
      </c>
      <c r="AR117" s="41" t="s">
        <v>574</v>
      </c>
      <c r="AS117" s="41" t="s">
        <v>797</v>
      </c>
      <c r="AT117" s="41" t="s">
        <v>832</v>
      </c>
      <c r="AU117" s="41">
        <v>0</v>
      </c>
      <c r="AV117" s="41" t="s">
        <v>86</v>
      </c>
      <c r="AW117" s="42" t="b">
        <v>0</v>
      </c>
      <c r="AY117" s="42" t="b">
        <v>1</v>
      </c>
      <c r="AZ117" s="42" t="b">
        <v>0</v>
      </c>
      <c r="BB117" s="41" t="s">
        <v>837</v>
      </c>
      <c r="BC117" s="41" t="s">
        <v>348</v>
      </c>
      <c r="BD117" s="42" t="b">
        <v>1</v>
      </c>
      <c r="BE117" s="41">
        <f>F175</f>
        <v>0</v>
      </c>
      <c r="BF117" s="41" t="str">
        <f>""&amp;F175</f>
        <v/>
      </c>
      <c r="BG117" s="41" t="b">
        <v>1</v>
      </c>
      <c r="BH117" s="41" t="b">
        <v>0</v>
      </c>
      <c r="BK117" s="41" t="e">
        <f t="shared" ca="1" si="14"/>
        <v>#N/A</v>
      </c>
      <c r="BL117" s="41" t="e">
        <f t="shared" ca="1" si="15"/>
        <v>#N/A</v>
      </c>
      <c r="CN117" s="41" t="s">
        <v>1082</v>
      </c>
    </row>
    <row r="118" spans="1:92" ht="22.05" customHeight="1" x14ac:dyDescent="0.3">
      <c r="A118" s="55" t="s">
        <v>757</v>
      </c>
      <c r="B118" s="193" t="s">
        <v>1915</v>
      </c>
      <c r="C118" s="194"/>
      <c r="D118" s="195"/>
      <c r="E118" s="171"/>
      <c r="F118" s="172"/>
      <c r="G118" s="173"/>
      <c r="H118" s="171"/>
      <c r="I118" s="172"/>
      <c r="J118" s="173"/>
      <c r="K118" s="171"/>
      <c r="L118" s="172"/>
      <c r="M118" s="173"/>
      <c r="N118" s="171"/>
      <c r="O118" s="172"/>
      <c r="P118" s="173"/>
      <c r="AD118" s="41">
        <f>ROW()</f>
        <v>118</v>
      </c>
      <c r="AR118" s="41" t="s">
        <v>574</v>
      </c>
      <c r="AS118" s="41" t="s">
        <v>800</v>
      </c>
      <c r="AT118" s="41" t="s">
        <v>832</v>
      </c>
      <c r="AU118" s="41">
        <v>0</v>
      </c>
      <c r="AV118" s="41" t="s">
        <v>88</v>
      </c>
      <c r="AW118" s="42" t="b">
        <v>1</v>
      </c>
      <c r="AY118" s="42" t="b">
        <v>1</v>
      </c>
      <c r="AZ118" s="42" t="b">
        <v>0</v>
      </c>
      <c r="BB118" s="41" t="s">
        <v>839</v>
      </c>
      <c r="BC118" s="41" t="s">
        <v>348</v>
      </c>
      <c r="BD118" s="42" t="b">
        <v>1</v>
      </c>
      <c r="BE118" s="41">
        <f>F176</f>
        <v>0</v>
      </c>
      <c r="BF118" s="41" t="str">
        <f>""&amp;F176</f>
        <v/>
      </c>
      <c r="BG118" s="41" t="b">
        <v>1</v>
      </c>
      <c r="BH118" s="41" t="b">
        <v>0</v>
      </c>
      <c r="BK118" s="41" t="e">
        <f t="shared" ca="1" si="14"/>
        <v>#N/A</v>
      </c>
      <c r="BL118" s="41" t="e">
        <f t="shared" ca="1" si="15"/>
        <v>#N/A</v>
      </c>
      <c r="CN118" s="41" t="s">
        <v>1085</v>
      </c>
    </row>
    <row r="119" spans="1:92" ht="14.4" x14ac:dyDescent="0.3">
      <c r="A119" s="55" t="s">
        <v>757</v>
      </c>
      <c r="B119" s="192" t="s">
        <v>840</v>
      </c>
      <c r="C119" s="192"/>
      <c r="D119" s="192"/>
      <c r="E119" s="87" t="s">
        <v>1916</v>
      </c>
      <c r="F119" s="88"/>
      <c r="G119" s="89"/>
      <c r="H119" s="87" t="s">
        <v>1917</v>
      </c>
      <c r="I119" s="88"/>
      <c r="J119" s="89"/>
      <c r="K119" s="87" t="s">
        <v>1917</v>
      </c>
      <c r="L119" s="88"/>
      <c r="M119" s="89"/>
      <c r="N119" s="87" t="s">
        <v>1917</v>
      </c>
      <c r="O119" s="88"/>
      <c r="P119" s="89"/>
      <c r="AD119" s="41">
        <f>ROW()</f>
        <v>119</v>
      </c>
      <c r="AR119" s="41" t="s">
        <v>574</v>
      </c>
      <c r="AS119" s="41" t="s">
        <v>803</v>
      </c>
      <c r="AT119" s="41" t="s">
        <v>832</v>
      </c>
      <c r="AU119" s="41">
        <v>0</v>
      </c>
      <c r="AV119" s="41" t="s">
        <v>90</v>
      </c>
      <c r="AW119" s="42" t="b">
        <v>1</v>
      </c>
      <c r="AY119" s="42" t="b">
        <v>1</v>
      </c>
      <c r="AZ119" s="42" t="b">
        <v>0</v>
      </c>
      <c r="BB119" s="41" t="s">
        <v>845</v>
      </c>
      <c r="BC119" s="41" t="s">
        <v>348</v>
      </c>
      <c r="BD119" s="42" t="b">
        <v>1</v>
      </c>
      <c r="BE119" s="41">
        <f>F177</f>
        <v>0</v>
      </c>
      <c r="BF119" s="41" t="str">
        <f>""&amp;F177</f>
        <v/>
      </c>
      <c r="BG119" s="41" t="b">
        <v>1</v>
      </c>
      <c r="BH119" s="41" t="b">
        <v>0</v>
      </c>
      <c r="BK119" s="41" t="e">
        <f t="shared" ca="1" si="14"/>
        <v>#N/A</v>
      </c>
      <c r="BL119" s="41" t="e">
        <f t="shared" ca="1" si="15"/>
        <v>#N/A</v>
      </c>
      <c r="CN119" s="41" t="s">
        <v>1103</v>
      </c>
    </row>
    <row r="120" spans="1:92" ht="26.55" customHeight="1" x14ac:dyDescent="0.3">
      <c r="A120" s="55" t="s">
        <v>757</v>
      </c>
      <c r="B120" s="188" t="s">
        <v>846</v>
      </c>
      <c r="C120" s="188"/>
      <c r="D120" s="188"/>
      <c r="E120" s="87" t="s">
        <v>107</v>
      </c>
      <c r="F120" s="88"/>
      <c r="G120" s="89"/>
      <c r="H120" s="87" t="s">
        <v>107</v>
      </c>
      <c r="I120" s="88"/>
      <c r="J120" s="89"/>
      <c r="K120" s="87" t="s">
        <v>107</v>
      </c>
      <c r="L120" s="88"/>
      <c r="M120" s="89"/>
      <c r="N120" s="87" t="s">
        <v>107</v>
      </c>
      <c r="O120" s="88"/>
      <c r="P120" s="89"/>
      <c r="AD120" s="41">
        <f>ROW()</f>
        <v>120</v>
      </c>
      <c r="AR120" s="41" t="s">
        <v>574</v>
      </c>
      <c r="AS120" s="41" t="s">
        <v>806</v>
      </c>
      <c r="AT120" s="41" t="s">
        <v>832</v>
      </c>
      <c r="AU120" s="41">
        <v>0</v>
      </c>
      <c r="AV120" s="41" t="s">
        <v>93</v>
      </c>
      <c r="AW120" s="42" t="b">
        <v>1</v>
      </c>
      <c r="AY120" s="42" t="b">
        <v>0</v>
      </c>
      <c r="AZ120" s="42" t="b">
        <v>0</v>
      </c>
      <c r="BB120" s="41" t="s">
        <v>851</v>
      </c>
      <c r="BC120" s="41" t="s">
        <v>348</v>
      </c>
      <c r="BD120" s="42" t="b">
        <v>1</v>
      </c>
      <c r="BE120" s="41">
        <f>F178</f>
        <v>0</v>
      </c>
      <c r="BF120" s="41" t="str">
        <f>""&amp;F178</f>
        <v/>
      </c>
      <c r="BG120" s="41" t="b">
        <v>1</v>
      </c>
      <c r="BH120" s="41" t="b">
        <v>0</v>
      </c>
      <c r="BK120" s="41" t="e">
        <f t="shared" ca="1" si="14"/>
        <v>#N/A</v>
      </c>
      <c r="BL120" s="41" t="e">
        <f t="shared" ca="1" si="15"/>
        <v>#N/A</v>
      </c>
      <c r="CN120" s="41" t="s">
        <v>1132</v>
      </c>
    </row>
    <row r="121" spans="1:92" ht="27.45" customHeight="1" x14ac:dyDescent="0.3">
      <c r="A121" s="55" t="s">
        <v>757</v>
      </c>
      <c r="B121" s="188" t="s">
        <v>852</v>
      </c>
      <c r="C121" s="188"/>
      <c r="D121" s="188"/>
      <c r="E121" s="106" t="str" cm="1">
        <f t="array" aca="1" ref="E121" ca="1">IFERROR(TEXT(OFFSET(INDIRECT(ADDRESS(ROW(),COLUMN())),-2,0)*OFFSET(INDIRECT(ADDRESS(ROW(),COLUMN())),-1,0),"0.00"),"0.00")</f>
        <v>0.00</v>
      </c>
      <c r="F121" s="158"/>
      <c r="G121" s="107"/>
      <c r="H121" s="106" t="str" cm="1">
        <f t="array" aca="1" ref="H121" ca="1">IFERROR(TEXT(OFFSET(INDIRECT(ADDRESS(ROW(),COLUMN())),-2,0)*OFFSET(INDIRECT(ADDRESS(ROW(),COLUMN())),-1,0),"0.00"),"0.00")</f>
        <v>0.00</v>
      </c>
      <c r="I121" s="158"/>
      <c r="J121" s="107"/>
      <c r="K121" s="198" t="s">
        <v>1918</v>
      </c>
      <c r="L121" s="199"/>
      <c r="M121" s="200"/>
      <c r="N121" s="198" t="s">
        <v>1918</v>
      </c>
      <c r="O121" s="199"/>
      <c r="P121" s="200"/>
      <c r="AD121" s="41">
        <f>ROW()</f>
        <v>121</v>
      </c>
      <c r="AR121" s="41" t="s">
        <v>581</v>
      </c>
      <c r="AS121" s="41" t="s">
        <v>345</v>
      </c>
      <c r="AT121" s="41" t="s">
        <v>853</v>
      </c>
      <c r="AU121" s="41">
        <v>0</v>
      </c>
      <c r="AV121" s="41" t="s">
        <v>81</v>
      </c>
      <c r="AW121" s="42" t="b">
        <v>0</v>
      </c>
      <c r="AY121" s="42" t="b">
        <v>0</v>
      </c>
      <c r="AZ121" s="42" t="b">
        <v>0</v>
      </c>
      <c r="BB121" s="60" t="s">
        <v>854</v>
      </c>
      <c r="BC121" s="41" t="s">
        <v>348</v>
      </c>
      <c r="BD121" s="42" t="b">
        <v>1</v>
      </c>
      <c r="BE121" s="41" t="str">
        <f>F180</f>
        <v>0.00</v>
      </c>
      <c r="BF121" s="41" t="str">
        <f>""&amp;F180</f>
        <v>0.00</v>
      </c>
      <c r="BG121" s="41" t="b">
        <v>0</v>
      </c>
      <c r="BH121" s="41" t="b">
        <v>0</v>
      </c>
      <c r="BK121" s="41" t="e">
        <f t="shared" ca="1" si="14"/>
        <v>#N/A</v>
      </c>
      <c r="BL121" s="41" t="e">
        <f t="shared" ca="1" si="15"/>
        <v>#N/A</v>
      </c>
      <c r="CN121" s="41" t="s">
        <v>1140</v>
      </c>
    </row>
    <row r="122" spans="1:92" ht="14.4" x14ac:dyDescent="0.3">
      <c r="A122" s="55" t="s">
        <v>757</v>
      </c>
      <c r="AD122" s="41">
        <f>ROW()</f>
        <v>122</v>
      </c>
      <c r="AR122" s="41" t="s">
        <v>581</v>
      </c>
      <c r="AS122" s="41" t="s">
        <v>434</v>
      </c>
      <c r="AT122" s="41" t="s">
        <v>853</v>
      </c>
      <c r="AU122" s="41">
        <v>0</v>
      </c>
      <c r="AV122" s="41" t="s">
        <v>83</v>
      </c>
      <c r="AW122" s="42" t="b">
        <v>0</v>
      </c>
      <c r="AY122" s="42" t="b">
        <v>1</v>
      </c>
      <c r="AZ122" s="42" t="b">
        <v>0</v>
      </c>
      <c r="BB122" s="41" t="s">
        <v>855</v>
      </c>
      <c r="BC122" s="41" t="s">
        <v>458</v>
      </c>
      <c r="BD122" s="42" t="b">
        <v>0</v>
      </c>
      <c r="BE122" s="41" t="s">
        <v>808</v>
      </c>
      <c r="BF122" s="41" t="s">
        <v>808</v>
      </c>
      <c r="BG122" s="41" t="b">
        <v>0</v>
      </c>
      <c r="BH122" s="41" t="b">
        <v>0</v>
      </c>
      <c r="BK122" s="41" t="s">
        <v>460</v>
      </c>
      <c r="BL122" s="41" t="s">
        <v>460</v>
      </c>
      <c r="CN122" s="41" t="s">
        <v>1141</v>
      </c>
    </row>
    <row r="123" spans="1:92" ht="14.4" x14ac:dyDescent="0.3">
      <c r="A123" s="55" t="s">
        <v>757</v>
      </c>
      <c r="B123" s="45" t="s">
        <v>856</v>
      </c>
      <c r="AD123" s="41">
        <f>ROW()</f>
        <v>123</v>
      </c>
      <c r="AR123" s="41" t="s">
        <v>581</v>
      </c>
      <c r="AS123" s="41" t="s">
        <v>857</v>
      </c>
      <c r="AT123" s="41" t="s">
        <v>853</v>
      </c>
      <c r="AU123" s="41">
        <v>0</v>
      </c>
      <c r="AV123" s="41" t="s">
        <v>85</v>
      </c>
      <c r="AW123" s="42" t="b">
        <v>0</v>
      </c>
      <c r="AY123" s="42" t="b">
        <v>1</v>
      </c>
      <c r="AZ123" s="42" t="b">
        <v>0</v>
      </c>
      <c r="BB123" s="41" t="s">
        <v>858</v>
      </c>
      <c r="BC123" s="41" t="s">
        <v>458</v>
      </c>
      <c r="BD123" s="42" t="b">
        <v>0</v>
      </c>
      <c r="BE123" s="41" t="s">
        <v>738</v>
      </c>
      <c r="BF123" s="41" t="s">
        <v>738</v>
      </c>
      <c r="BG123" s="41" t="b">
        <v>0</v>
      </c>
      <c r="BH123" s="41" t="b">
        <v>0</v>
      </c>
      <c r="BK123" s="41" t="s">
        <v>460</v>
      </c>
      <c r="BL123" s="41" t="s">
        <v>460</v>
      </c>
      <c r="CN123" s="41" t="s">
        <v>1154</v>
      </c>
    </row>
    <row r="124" spans="1:92" ht="14.4" x14ac:dyDescent="0.3">
      <c r="A124" s="55" t="s">
        <v>757</v>
      </c>
      <c r="AD124" s="41">
        <f>ROW()</f>
        <v>124</v>
      </c>
      <c r="AR124" s="41" t="s">
        <v>581</v>
      </c>
      <c r="AS124" s="41" t="s">
        <v>859</v>
      </c>
      <c r="AT124" s="41" t="s">
        <v>853</v>
      </c>
      <c r="AU124" s="41">
        <v>0</v>
      </c>
      <c r="AV124" s="41" t="s">
        <v>87</v>
      </c>
      <c r="AW124" s="42" t="b">
        <v>1</v>
      </c>
      <c r="AY124" s="42" t="b">
        <v>1</v>
      </c>
      <c r="AZ124" s="42" t="b">
        <v>0</v>
      </c>
      <c r="BB124" s="41" t="s">
        <v>860</v>
      </c>
      <c r="BC124" s="41" t="s">
        <v>348</v>
      </c>
      <c r="BD124" s="42" t="b">
        <v>1</v>
      </c>
      <c r="BE124" s="41">
        <f>H168</f>
        <v>0</v>
      </c>
      <c r="BF124" s="41" t="str">
        <f>""&amp;H168</f>
        <v/>
      </c>
      <c r="BG124" s="41" t="b">
        <v>1</v>
      </c>
      <c r="BH124" s="41" t="b">
        <v>1</v>
      </c>
      <c r="BK124" s="41" t="e">
        <f t="shared" ref="BK124:BK164" ca="1" si="16">_xlfn.FORMULATEXT(BE124)</f>
        <v>#N/A</v>
      </c>
      <c r="BL124" s="41" t="e">
        <f t="shared" ref="BL124:BL164" ca="1" si="17">_xlfn.FORMULATEXT(BE124)</f>
        <v>#N/A</v>
      </c>
      <c r="CN124" s="41" t="s">
        <v>1159</v>
      </c>
    </row>
    <row r="125" spans="1:92" ht="14.4" hidden="1" x14ac:dyDescent="0.3">
      <c r="A125" s="55" t="s">
        <v>757</v>
      </c>
      <c r="B125" s="154" t="s">
        <v>578</v>
      </c>
      <c r="C125" s="154"/>
      <c r="D125" s="154"/>
      <c r="E125" s="111" t="s">
        <v>812</v>
      </c>
      <c r="F125" s="111"/>
      <c r="G125" s="111"/>
      <c r="H125" s="111" t="s">
        <v>813</v>
      </c>
      <c r="I125" s="111"/>
      <c r="J125" s="111"/>
      <c r="K125" s="111" t="s">
        <v>814</v>
      </c>
      <c r="L125" s="111"/>
      <c r="M125" s="111"/>
      <c r="N125" s="111" t="s">
        <v>815</v>
      </c>
      <c r="O125" s="111"/>
      <c r="P125" s="111"/>
      <c r="AD125" s="41">
        <f>ROW()</f>
        <v>125</v>
      </c>
      <c r="AR125" s="41" t="s">
        <v>581</v>
      </c>
      <c r="AS125" s="41" t="s">
        <v>862</v>
      </c>
      <c r="AT125" s="41" t="s">
        <v>853</v>
      </c>
      <c r="AU125" s="41">
        <v>0</v>
      </c>
      <c r="AV125" s="41" t="s">
        <v>89</v>
      </c>
      <c r="AW125" s="42" t="b">
        <v>1</v>
      </c>
      <c r="AY125" s="42" t="b">
        <v>1</v>
      </c>
      <c r="AZ125" s="42" t="b">
        <v>0</v>
      </c>
      <c r="BB125" s="41" t="s">
        <v>863</v>
      </c>
      <c r="BC125" s="41" t="s">
        <v>348</v>
      </c>
      <c r="BD125" s="42" t="b">
        <v>1</v>
      </c>
      <c r="BE125" s="41" t="str">
        <f>H169</f>
        <v>0.00</v>
      </c>
      <c r="BF125" s="41" t="str">
        <f>""&amp;H169</f>
        <v>0.00</v>
      </c>
      <c r="BG125" s="41" t="b">
        <v>0</v>
      </c>
      <c r="BH125" s="41" t="b">
        <v>0</v>
      </c>
      <c r="BK125" s="41" t="e">
        <f t="shared" ca="1" si="16"/>
        <v>#N/A</v>
      </c>
      <c r="BL125" s="41" t="e">
        <f t="shared" ca="1" si="17"/>
        <v>#N/A</v>
      </c>
      <c r="CN125" s="41" t="s">
        <v>1160</v>
      </c>
    </row>
    <row r="126" spans="1:92" ht="27.45" hidden="1" customHeight="1" x14ac:dyDescent="0.3">
      <c r="A126" s="55" t="s">
        <v>757</v>
      </c>
      <c r="B126" s="188" t="s">
        <v>864</v>
      </c>
      <c r="C126" s="188"/>
      <c r="D126" s="188"/>
      <c r="E126" s="131" t="str">
        <f>TEXT(_xlfn.NUMBERVALUE(E133),"0")</f>
        <v>0</v>
      </c>
      <c r="F126" s="132"/>
      <c r="G126" s="133"/>
      <c r="H126" s="131" t="str">
        <f>TEXT(_xlfn.NUMBERVALUE(H133),"0")</f>
        <v>0</v>
      </c>
      <c r="I126" s="132"/>
      <c r="J126" s="133"/>
      <c r="K126" s="131" t="str">
        <f>TEXT(_xlfn.NUMBERVALUE(K133),"0")</f>
        <v>0</v>
      </c>
      <c r="L126" s="132"/>
      <c r="M126" s="133"/>
      <c r="N126" s="131" t="str">
        <f>TEXT(_xlfn.NUMBERVALUE(N133),"0")</f>
        <v>0</v>
      </c>
      <c r="O126" s="132"/>
      <c r="P126" s="133"/>
      <c r="AD126" s="41">
        <f>ROW()</f>
        <v>126</v>
      </c>
      <c r="AR126" s="41" t="s">
        <v>581</v>
      </c>
      <c r="AS126" s="41" t="s">
        <v>869</v>
      </c>
      <c r="AT126" s="41" t="s">
        <v>853</v>
      </c>
      <c r="AU126" s="41">
        <v>0</v>
      </c>
      <c r="AV126" s="41" t="s">
        <v>91</v>
      </c>
      <c r="AW126" s="42" t="b">
        <v>1</v>
      </c>
      <c r="AY126" s="42" t="b">
        <v>1</v>
      </c>
      <c r="AZ126" s="42" t="b">
        <v>0</v>
      </c>
      <c r="BB126" s="41" t="s">
        <v>870</v>
      </c>
      <c r="BC126" s="41" t="s">
        <v>348</v>
      </c>
      <c r="BD126" s="42" t="b">
        <v>1</v>
      </c>
      <c r="BE126" s="41">
        <f>H170</f>
        <v>0</v>
      </c>
      <c r="BF126" s="41" t="str">
        <f>""&amp;H170</f>
        <v/>
      </c>
      <c r="BG126" s="41" t="b">
        <v>1</v>
      </c>
      <c r="BH126" s="41" t="b">
        <v>0</v>
      </c>
      <c r="BK126" s="41" t="e">
        <f t="shared" ca="1" si="16"/>
        <v>#N/A</v>
      </c>
      <c r="BL126" s="41" t="e">
        <f t="shared" ca="1" si="17"/>
        <v>#N/A</v>
      </c>
      <c r="CN126" s="41" t="s">
        <v>1174</v>
      </c>
    </row>
    <row r="127" spans="1:92" ht="30.45" hidden="1" customHeight="1" x14ac:dyDescent="0.3">
      <c r="A127" s="55" t="s">
        <v>757</v>
      </c>
      <c r="B127" s="188" t="s">
        <v>871</v>
      </c>
      <c r="C127" s="188"/>
      <c r="D127" s="188"/>
      <c r="E127" s="131" t="str">
        <f ca="1">TEXT(_xlfn.NUMBERVALUE(E135),"0.00")</f>
        <v>0.00</v>
      </c>
      <c r="F127" s="132"/>
      <c r="G127" s="133"/>
      <c r="H127" s="131" t="str">
        <f ca="1">TEXT(_xlfn.NUMBERVALUE(H135),"0.00")</f>
        <v>0.00</v>
      </c>
      <c r="I127" s="132"/>
      <c r="J127" s="133"/>
      <c r="K127" s="131" t="str">
        <f ca="1">TEXT(_xlfn.NUMBERVALUE(K135),"0.00")</f>
        <v>0.00</v>
      </c>
      <c r="L127" s="132"/>
      <c r="M127" s="133"/>
      <c r="N127" s="131" t="str">
        <f ca="1">TEXT(_xlfn.NUMBERVALUE(N135),"0.00")</f>
        <v>0.00</v>
      </c>
      <c r="O127" s="132"/>
      <c r="P127" s="133"/>
      <c r="AD127" s="41">
        <f>ROW()</f>
        <v>127</v>
      </c>
      <c r="AR127" s="41" t="s">
        <v>581</v>
      </c>
      <c r="AS127" s="41" t="s">
        <v>876</v>
      </c>
      <c r="AT127" s="41" t="s">
        <v>853</v>
      </c>
      <c r="AU127" s="41">
        <v>0</v>
      </c>
      <c r="AV127" s="41" t="s">
        <v>94</v>
      </c>
      <c r="AW127" s="42" t="b">
        <v>1</v>
      </c>
      <c r="AY127" s="42" t="b">
        <v>1</v>
      </c>
      <c r="AZ127" s="42" t="b">
        <v>0</v>
      </c>
      <c r="BB127" s="41" t="s">
        <v>877</v>
      </c>
      <c r="BC127" s="41" t="s">
        <v>348</v>
      </c>
      <c r="BD127" s="42" t="b">
        <v>1</v>
      </c>
      <c r="BE127" s="41">
        <f>H171</f>
        <v>0</v>
      </c>
      <c r="BF127" s="41" t="str">
        <f>""&amp;H171</f>
        <v/>
      </c>
      <c r="BG127" s="41" t="b">
        <v>1</v>
      </c>
      <c r="BH127" s="41" t="b">
        <v>0</v>
      </c>
      <c r="BK127" s="41" t="e">
        <f t="shared" ca="1" si="16"/>
        <v>#N/A</v>
      </c>
      <c r="BL127" s="41" t="e">
        <f t="shared" ca="1" si="17"/>
        <v>#N/A</v>
      </c>
      <c r="CN127" s="41" t="s">
        <v>1179</v>
      </c>
    </row>
    <row r="128" spans="1:92" ht="14.4" hidden="1" x14ac:dyDescent="0.3">
      <c r="A128" s="55" t="s">
        <v>757</v>
      </c>
      <c r="AD128" s="41">
        <f>ROW()</f>
        <v>128</v>
      </c>
      <c r="AR128" s="41" t="s">
        <v>581</v>
      </c>
      <c r="AS128" s="41" t="s">
        <v>878</v>
      </c>
      <c r="AT128" s="41" t="s">
        <v>853</v>
      </c>
      <c r="AU128" s="41">
        <v>0</v>
      </c>
      <c r="AV128" s="41" t="s">
        <v>96</v>
      </c>
      <c r="AW128" s="42" t="b">
        <v>1</v>
      </c>
      <c r="AY128" s="42" t="b">
        <v>0</v>
      </c>
      <c r="AZ128" s="42" t="b">
        <v>0</v>
      </c>
      <c r="BB128" s="41" t="s">
        <v>879</v>
      </c>
      <c r="BC128" s="41" t="s">
        <v>348</v>
      </c>
      <c r="BD128" s="42" t="b">
        <v>1</v>
      </c>
      <c r="BE128" s="41">
        <f>H172</f>
        <v>0</v>
      </c>
      <c r="BF128" s="41" t="str">
        <f>""&amp;H172</f>
        <v/>
      </c>
      <c r="BG128" s="41" t="b">
        <v>1</v>
      </c>
      <c r="BH128" s="41" t="b">
        <v>0</v>
      </c>
      <c r="BK128" s="41" t="e">
        <f t="shared" ca="1" si="16"/>
        <v>#N/A</v>
      </c>
      <c r="BL128" s="41" t="e">
        <f t="shared" ca="1" si="17"/>
        <v>#N/A</v>
      </c>
      <c r="CN128" s="41" t="s">
        <v>1180</v>
      </c>
    </row>
    <row r="129" spans="1:92" ht="14.4" x14ac:dyDescent="0.3">
      <c r="A129" s="55" t="s">
        <v>757</v>
      </c>
      <c r="B129" s="55" t="s">
        <v>830</v>
      </c>
      <c r="N129" s="160" t="s">
        <v>973</v>
      </c>
      <c r="O129" s="161"/>
      <c r="P129" s="133"/>
      <c r="AD129" s="41">
        <f>ROW()</f>
        <v>129</v>
      </c>
      <c r="AR129" s="41" t="s">
        <v>589</v>
      </c>
      <c r="AS129" s="41" t="s">
        <v>345</v>
      </c>
      <c r="AT129" s="41" t="s">
        <v>881</v>
      </c>
      <c r="AU129" s="41">
        <v>0</v>
      </c>
      <c r="AV129" s="41" t="s">
        <v>81</v>
      </c>
      <c r="AW129" s="42" t="b">
        <v>0</v>
      </c>
      <c r="AY129" s="42" t="b">
        <v>0</v>
      </c>
      <c r="AZ129" s="42" t="b">
        <v>0</v>
      </c>
      <c r="BB129" s="41" t="s">
        <v>882</v>
      </c>
      <c r="BC129" s="41" t="s">
        <v>348</v>
      </c>
      <c r="BD129" s="42" t="b">
        <v>1</v>
      </c>
      <c r="BE129" s="41" t="str">
        <f>H174</f>
        <v>0.00</v>
      </c>
      <c r="BF129" s="41" t="str">
        <f>""&amp;H174</f>
        <v>0.00</v>
      </c>
      <c r="BG129" s="41" t="b">
        <v>0</v>
      </c>
      <c r="BH129" s="41" t="b">
        <v>0</v>
      </c>
      <c r="BK129" s="41" t="e">
        <f t="shared" ca="1" si="16"/>
        <v>#N/A</v>
      </c>
      <c r="BL129" s="41" t="e">
        <f t="shared" ca="1" si="17"/>
        <v>#N/A</v>
      </c>
      <c r="CN129" s="41" t="s">
        <v>1423</v>
      </c>
    </row>
    <row r="130" spans="1:92" ht="14.4" hidden="1" x14ac:dyDescent="0.3">
      <c r="A130" s="55" t="s">
        <v>757</v>
      </c>
      <c r="AD130" s="41">
        <f>ROW()</f>
        <v>130</v>
      </c>
      <c r="AR130" s="41" t="s">
        <v>589</v>
      </c>
      <c r="AS130" s="41" t="s">
        <v>434</v>
      </c>
      <c r="AT130" s="41" t="s">
        <v>881</v>
      </c>
      <c r="AU130" s="41">
        <v>0</v>
      </c>
      <c r="AV130" s="41" t="s">
        <v>83</v>
      </c>
      <c r="AW130" s="42" t="b">
        <v>0</v>
      </c>
      <c r="AY130" s="42" t="b">
        <v>1</v>
      </c>
      <c r="AZ130" s="42" t="b">
        <v>0</v>
      </c>
      <c r="BB130" s="41" t="s">
        <v>883</v>
      </c>
      <c r="BC130" s="41" t="s">
        <v>348</v>
      </c>
      <c r="BD130" s="42" t="b">
        <v>1</v>
      </c>
      <c r="BE130" s="41">
        <f>H175</f>
        <v>0</v>
      </c>
      <c r="BF130" s="41" t="str">
        <f>""&amp;H175</f>
        <v/>
      </c>
      <c r="BG130" s="41" t="b">
        <v>1</v>
      </c>
      <c r="BH130" s="41" t="b">
        <v>0</v>
      </c>
      <c r="BK130" s="41" t="e">
        <f t="shared" ca="1" si="16"/>
        <v>#N/A</v>
      </c>
      <c r="BL130" s="41" t="e">
        <f t="shared" ca="1" si="17"/>
        <v>#N/A</v>
      </c>
      <c r="CN130" s="41" t="s">
        <v>1424</v>
      </c>
    </row>
    <row r="131" spans="1:92" ht="21" hidden="1" customHeight="1" x14ac:dyDescent="0.3">
      <c r="A131" s="55" t="s">
        <v>757</v>
      </c>
      <c r="B131" s="102" t="s">
        <v>835</v>
      </c>
      <c r="C131" s="102"/>
      <c r="D131" s="102"/>
      <c r="E131" s="112" t="s">
        <v>884</v>
      </c>
      <c r="F131" s="113"/>
      <c r="G131" s="114"/>
      <c r="H131" s="112" t="s">
        <v>813</v>
      </c>
      <c r="I131" s="113"/>
      <c r="J131" s="114"/>
      <c r="K131" s="112" t="s">
        <v>836</v>
      </c>
      <c r="L131" s="113"/>
      <c r="M131" s="114"/>
      <c r="N131" s="112" t="s">
        <v>815</v>
      </c>
      <c r="O131" s="113"/>
      <c r="P131" s="114"/>
      <c r="AD131" s="41">
        <f>ROW()</f>
        <v>131</v>
      </c>
      <c r="AR131" s="41" t="s">
        <v>589</v>
      </c>
      <c r="AS131" s="41" t="s">
        <v>857</v>
      </c>
      <c r="AT131" s="41" t="s">
        <v>881</v>
      </c>
      <c r="AU131" s="41">
        <v>0</v>
      </c>
      <c r="AV131" s="41" t="s">
        <v>85</v>
      </c>
      <c r="AW131" s="42" t="b">
        <v>0</v>
      </c>
      <c r="AY131" s="42" t="b">
        <v>1</v>
      </c>
      <c r="AZ131" s="42" t="b">
        <v>0</v>
      </c>
      <c r="BB131" s="41" t="s">
        <v>885</v>
      </c>
      <c r="BC131" s="41" t="s">
        <v>348</v>
      </c>
      <c r="BD131" s="42" t="b">
        <v>1</v>
      </c>
      <c r="BE131" s="41">
        <f>H176</f>
        <v>0</v>
      </c>
      <c r="BF131" s="41" t="str">
        <f>""&amp;H176</f>
        <v/>
      </c>
      <c r="BG131" s="41" t="b">
        <v>1</v>
      </c>
      <c r="BH131" s="41" t="b">
        <v>0</v>
      </c>
      <c r="BK131" s="41" t="e">
        <f t="shared" ca="1" si="16"/>
        <v>#N/A</v>
      </c>
      <c r="BL131" s="41" t="e">
        <f t="shared" ca="1" si="17"/>
        <v>#N/A</v>
      </c>
      <c r="CN131" s="41" t="s">
        <v>1425</v>
      </c>
    </row>
    <row r="132" spans="1:92" ht="19.05" hidden="1" customHeight="1" x14ac:dyDescent="0.3">
      <c r="A132" s="55" t="s">
        <v>757</v>
      </c>
      <c r="B132" s="189"/>
      <c r="C132" s="190"/>
      <c r="D132" s="191"/>
      <c r="E132" s="171"/>
      <c r="F132" s="172"/>
      <c r="G132" s="173"/>
      <c r="H132" s="171"/>
      <c r="I132" s="172"/>
      <c r="J132" s="173"/>
      <c r="K132" s="171"/>
      <c r="L132" s="172"/>
      <c r="M132" s="173"/>
      <c r="N132" s="171"/>
      <c r="O132" s="172"/>
      <c r="P132" s="173"/>
      <c r="AD132" s="41">
        <f>ROW()</f>
        <v>132</v>
      </c>
      <c r="AR132" s="41" t="s">
        <v>589</v>
      </c>
      <c r="AS132" s="41" t="s">
        <v>859</v>
      </c>
      <c r="AT132" s="41" t="s">
        <v>881</v>
      </c>
      <c r="AU132" s="41">
        <v>0</v>
      </c>
      <c r="AV132" s="41" t="s">
        <v>87</v>
      </c>
      <c r="AW132" s="42" t="b">
        <v>1</v>
      </c>
      <c r="AY132" s="42" t="b">
        <v>1</v>
      </c>
      <c r="AZ132" s="42" t="b">
        <v>0</v>
      </c>
      <c r="BB132" s="41" t="s">
        <v>887</v>
      </c>
      <c r="BC132" s="41" t="s">
        <v>348</v>
      </c>
      <c r="BD132" s="42" t="b">
        <v>1</v>
      </c>
      <c r="BE132" s="41">
        <f>H177</f>
        <v>0</v>
      </c>
      <c r="BF132" s="41" t="str">
        <f>""&amp;H177</f>
        <v/>
      </c>
      <c r="BG132" s="41" t="b">
        <v>1</v>
      </c>
      <c r="BH132" s="41" t="b">
        <v>0</v>
      </c>
      <c r="BK132" s="41" t="e">
        <f t="shared" ca="1" si="16"/>
        <v>#N/A</v>
      </c>
      <c r="BL132" s="41" t="e">
        <f t="shared" ca="1" si="17"/>
        <v>#N/A</v>
      </c>
      <c r="CN132" s="41" t="s">
        <v>1426</v>
      </c>
    </row>
    <row r="133" spans="1:92" ht="16.05" hidden="1" customHeight="1" x14ac:dyDescent="0.3">
      <c r="A133" s="55" t="s">
        <v>757</v>
      </c>
      <c r="B133" s="192" t="s">
        <v>888</v>
      </c>
      <c r="C133" s="192"/>
      <c r="D133" s="192"/>
      <c r="E133" s="155"/>
      <c r="F133" s="156"/>
      <c r="G133" s="157"/>
      <c r="H133" s="155"/>
      <c r="I133" s="156"/>
      <c r="J133" s="157"/>
      <c r="K133" s="155"/>
      <c r="L133" s="156"/>
      <c r="M133" s="157"/>
      <c r="N133" s="155"/>
      <c r="O133" s="156"/>
      <c r="P133" s="157"/>
      <c r="AD133" s="41">
        <f>ROW()</f>
        <v>133</v>
      </c>
      <c r="AR133" s="41" t="s">
        <v>589</v>
      </c>
      <c r="AS133" s="41" t="s">
        <v>862</v>
      </c>
      <c r="AT133" s="41" t="s">
        <v>881</v>
      </c>
      <c r="AU133" s="41">
        <v>0</v>
      </c>
      <c r="AV133" s="41" t="s">
        <v>89</v>
      </c>
      <c r="AW133" s="42" t="b">
        <v>1</v>
      </c>
      <c r="AY133" s="42" t="b">
        <v>1</v>
      </c>
      <c r="AZ133" s="42" t="b">
        <v>0</v>
      </c>
      <c r="BB133" s="41" t="s">
        <v>893</v>
      </c>
      <c r="BC133" s="41" t="s">
        <v>348</v>
      </c>
      <c r="BD133" s="42" t="b">
        <v>1</v>
      </c>
      <c r="BE133" s="41">
        <f>H178</f>
        <v>0</v>
      </c>
      <c r="BF133" s="41" t="str">
        <f>""&amp;H178</f>
        <v/>
      </c>
      <c r="BG133" s="41" t="b">
        <v>1</v>
      </c>
      <c r="BH133" s="41" t="b">
        <v>0</v>
      </c>
      <c r="BK133" s="41" t="e">
        <f t="shared" ca="1" si="16"/>
        <v>#N/A</v>
      </c>
      <c r="BL133" s="41" t="e">
        <f t="shared" ca="1" si="17"/>
        <v>#N/A</v>
      </c>
      <c r="CN133" s="41" t="s">
        <v>1427</v>
      </c>
    </row>
    <row r="134" spans="1:92" ht="26.55" hidden="1" customHeight="1" x14ac:dyDescent="0.3">
      <c r="A134" s="55" t="s">
        <v>757</v>
      </c>
      <c r="B134" s="188" t="s">
        <v>846</v>
      </c>
      <c r="C134" s="188"/>
      <c r="D134" s="188"/>
      <c r="E134" s="155"/>
      <c r="F134" s="156"/>
      <c r="G134" s="157"/>
      <c r="H134" s="155"/>
      <c r="I134" s="156"/>
      <c r="J134" s="157"/>
      <c r="K134" s="155"/>
      <c r="L134" s="156"/>
      <c r="M134" s="157"/>
      <c r="N134" s="155"/>
      <c r="O134" s="156"/>
      <c r="P134" s="157"/>
      <c r="AD134" s="41">
        <f>ROW()</f>
        <v>134</v>
      </c>
      <c r="AR134" s="41" t="s">
        <v>589</v>
      </c>
      <c r="AS134" s="41" t="s">
        <v>869</v>
      </c>
      <c r="AT134" s="41" t="s">
        <v>881</v>
      </c>
      <c r="AU134" s="41">
        <v>0</v>
      </c>
      <c r="AV134" s="41" t="s">
        <v>91</v>
      </c>
      <c r="AW134" s="42" t="b">
        <v>1</v>
      </c>
      <c r="AY134" s="42" t="b">
        <v>1</v>
      </c>
      <c r="AZ134" s="42" t="b">
        <v>0</v>
      </c>
      <c r="BB134" s="60" t="s">
        <v>898</v>
      </c>
      <c r="BC134" s="41" t="s">
        <v>348</v>
      </c>
      <c r="BD134" s="42" t="b">
        <v>1</v>
      </c>
      <c r="BE134" s="41" t="str">
        <f>H180</f>
        <v>0.00</v>
      </c>
      <c r="BF134" s="41" t="str">
        <f>""&amp;H180</f>
        <v>0.00</v>
      </c>
      <c r="BG134" s="41" t="b">
        <v>0</v>
      </c>
      <c r="BH134" s="41" t="b">
        <v>0</v>
      </c>
      <c r="BK134" s="41" t="e">
        <f t="shared" ca="1" si="16"/>
        <v>#N/A</v>
      </c>
      <c r="BL134" s="41" t="e">
        <f t="shared" ca="1" si="17"/>
        <v>#N/A</v>
      </c>
      <c r="CN134" s="41" t="s">
        <v>1539</v>
      </c>
    </row>
    <row r="135" spans="1:92" ht="27.45" hidden="1" customHeight="1" x14ac:dyDescent="0.3">
      <c r="A135" s="55" t="s">
        <v>757</v>
      </c>
      <c r="B135" s="188" t="s">
        <v>899</v>
      </c>
      <c r="C135" s="188"/>
      <c r="D135" s="188"/>
      <c r="E135" s="106" t="str" cm="1">
        <f t="array" aca="1" ref="E135" ca="1">IFERROR(TEXT(OFFSET(INDIRECT(ADDRESS(ROW(),COLUMN())),-2,0)*OFFSET(INDIRECT(ADDRESS(ROW(),COLUMN())),-1,0),"0.00"),"0.00")</f>
        <v>0.00</v>
      </c>
      <c r="F135" s="158"/>
      <c r="G135" s="107"/>
      <c r="H135" s="106" t="str" cm="1">
        <f t="array" aca="1" ref="H135" ca="1">IFERROR(TEXT(OFFSET(INDIRECT(ADDRESS(ROW(),COLUMN())),-2,0)*OFFSET(INDIRECT(ADDRESS(ROW(),COLUMN())),-1,0),"0.00"),"0.00")</f>
        <v>0.00</v>
      </c>
      <c r="I135" s="158"/>
      <c r="J135" s="107"/>
      <c r="K135" s="238" t="str" cm="1">
        <f t="array" aca="1" ref="K135" ca="1">IFERROR(TEXT(OFFSET(INDIRECT(ADDRESS(ROW(),COLUMN())),-2,0)*OFFSET(INDIRECT(ADDRESS(ROW(),COLUMN())),-1,0),"0.00"),"0.00")</f>
        <v>0.00</v>
      </c>
      <c r="L135" s="239"/>
      <c r="M135" s="197"/>
      <c r="N135" s="238" t="str" cm="1">
        <f t="array" aca="1" ref="N135" ca="1">IFERROR(TEXT(OFFSET(INDIRECT(ADDRESS(ROW(),COLUMN())),-2,0)*OFFSET(INDIRECT(ADDRESS(ROW(),COLUMN())),-1,0),"0.00"),"0.00")</f>
        <v>0.00</v>
      </c>
      <c r="O135" s="239"/>
      <c r="P135" s="197"/>
      <c r="AD135" s="41">
        <f>ROW()</f>
        <v>135</v>
      </c>
      <c r="AR135" s="41" t="s">
        <v>589</v>
      </c>
      <c r="AS135" s="41" t="s">
        <v>876</v>
      </c>
      <c r="AT135" s="41" t="s">
        <v>881</v>
      </c>
      <c r="AU135" s="41">
        <v>0</v>
      </c>
      <c r="AV135" s="41" t="s">
        <v>94</v>
      </c>
      <c r="AW135" s="42" t="b">
        <v>1</v>
      </c>
      <c r="AY135" s="42" t="b">
        <v>1</v>
      </c>
      <c r="AZ135" s="42" t="b">
        <v>0</v>
      </c>
      <c r="BB135" s="41" t="s">
        <v>900</v>
      </c>
      <c r="BC135" s="41" t="s">
        <v>348</v>
      </c>
      <c r="BD135" s="42" t="b">
        <v>1</v>
      </c>
      <c r="BE135" s="41" t="str">
        <f>N200</f>
        <v>0</v>
      </c>
      <c r="BF135" s="41" t="str">
        <f>""&amp;N200</f>
        <v>0</v>
      </c>
      <c r="BG135" s="41" t="b">
        <v>0</v>
      </c>
      <c r="BH135" s="41" t="b">
        <v>0</v>
      </c>
      <c r="BK135" s="41" t="e">
        <f t="shared" ca="1" si="16"/>
        <v>#N/A</v>
      </c>
      <c r="BL135" s="41" t="e">
        <f t="shared" ca="1" si="17"/>
        <v>#N/A</v>
      </c>
      <c r="CN135" s="41" t="s">
        <v>1525</v>
      </c>
    </row>
    <row r="136" spans="1:92" ht="14.4" x14ac:dyDescent="0.3">
      <c r="A136" s="55" t="s">
        <v>757</v>
      </c>
      <c r="AD136" s="41">
        <f>ROW()</f>
        <v>136</v>
      </c>
      <c r="AR136" s="41" t="s">
        <v>589</v>
      </c>
      <c r="AS136" s="41" t="s">
        <v>878</v>
      </c>
      <c r="AT136" s="41" t="s">
        <v>881</v>
      </c>
      <c r="AU136" s="41">
        <v>0</v>
      </c>
      <c r="AV136" s="41" t="s">
        <v>96</v>
      </c>
      <c r="AW136" s="42" t="b">
        <v>1</v>
      </c>
      <c r="AY136" s="42" t="b">
        <v>0</v>
      </c>
      <c r="AZ136" s="42" t="b">
        <v>0</v>
      </c>
      <c r="BB136" s="41" t="s">
        <v>901</v>
      </c>
      <c r="BC136" s="41" t="s">
        <v>348</v>
      </c>
      <c r="BD136" s="42" t="b">
        <v>1</v>
      </c>
      <c r="BE136" s="41" t="str">
        <f>G204</f>
        <v>0.00</v>
      </c>
      <c r="BF136" s="41" t="str">
        <f>""&amp;G204</f>
        <v>0.00</v>
      </c>
      <c r="BG136" s="41" t="b">
        <v>0</v>
      </c>
      <c r="BH136" s="41" t="b">
        <v>0</v>
      </c>
      <c r="BK136" s="41" t="e">
        <f t="shared" ca="1" si="16"/>
        <v>#N/A</v>
      </c>
      <c r="BL136" s="41" t="e">
        <f t="shared" ca="1" si="17"/>
        <v>#N/A</v>
      </c>
      <c r="CN136" s="41" t="s">
        <v>1524</v>
      </c>
    </row>
    <row r="137" spans="1:92" ht="14.4" x14ac:dyDescent="0.3">
      <c r="A137" s="55" t="s">
        <v>757</v>
      </c>
      <c r="B137" s="45" t="s">
        <v>902</v>
      </c>
      <c r="AD137" s="41">
        <f>ROW()</f>
        <v>137</v>
      </c>
      <c r="AR137" s="41" t="s">
        <v>596</v>
      </c>
      <c r="AS137" s="41" t="s">
        <v>345</v>
      </c>
      <c r="AT137" s="41" t="s">
        <v>903</v>
      </c>
      <c r="AU137" s="41">
        <v>0</v>
      </c>
      <c r="AV137" s="41" t="s">
        <v>81</v>
      </c>
      <c r="AW137" s="42" t="b">
        <v>0</v>
      </c>
      <c r="AY137" s="42" t="b">
        <v>0</v>
      </c>
      <c r="AZ137" s="42" t="b">
        <v>0</v>
      </c>
      <c r="BB137" s="41" t="s">
        <v>904</v>
      </c>
      <c r="BC137" s="41" t="s">
        <v>348</v>
      </c>
      <c r="BD137" s="42" t="b">
        <v>1</v>
      </c>
      <c r="BE137" s="41" t="str">
        <f>J204</f>
        <v>0.00</v>
      </c>
      <c r="BF137" s="41" t="str">
        <f>""&amp;J204</f>
        <v>0.00</v>
      </c>
      <c r="BG137" s="41" t="b">
        <v>0</v>
      </c>
      <c r="BH137" s="41" t="b">
        <v>0</v>
      </c>
      <c r="BK137" s="41" t="e">
        <f t="shared" ca="1" si="16"/>
        <v>#N/A</v>
      </c>
      <c r="BL137" s="41" t="e">
        <f t="shared" ca="1" si="17"/>
        <v>#N/A</v>
      </c>
      <c r="CN137" s="41" t="s">
        <v>1484</v>
      </c>
    </row>
    <row r="138" spans="1:92" ht="14.4" x14ac:dyDescent="0.3">
      <c r="A138" s="55" t="s">
        <v>757</v>
      </c>
      <c r="AD138" s="41">
        <f>ROW()</f>
        <v>138</v>
      </c>
      <c r="AR138" s="41" t="s">
        <v>596</v>
      </c>
      <c r="AS138" s="41" t="s">
        <v>434</v>
      </c>
      <c r="AT138" s="41" t="s">
        <v>903</v>
      </c>
      <c r="AU138" s="41">
        <v>0</v>
      </c>
      <c r="AV138" s="41" t="s">
        <v>83</v>
      </c>
      <c r="AW138" s="42" t="b">
        <v>0</v>
      </c>
      <c r="AY138" s="42" t="b">
        <v>1</v>
      </c>
      <c r="AZ138" s="42" t="b">
        <v>0</v>
      </c>
      <c r="BB138" s="41" t="s">
        <v>905</v>
      </c>
      <c r="BC138" s="41" t="s">
        <v>348</v>
      </c>
      <c r="BD138" s="42" t="b">
        <v>1</v>
      </c>
      <c r="BE138" s="41" t="str">
        <f>M204</f>
        <v>0.00</v>
      </c>
      <c r="BF138" s="41" t="str">
        <f>""&amp;M204</f>
        <v>0.00</v>
      </c>
      <c r="BG138" s="41" t="b">
        <v>0</v>
      </c>
      <c r="BH138" s="41" t="b">
        <v>0</v>
      </c>
      <c r="BK138" s="41" t="e">
        <f t="shared" ca="1" si="16"/>
        <v>#N/A</v>
      </c>
      <c r="BL138" s="41" t="e">
        <f t="shared" ca="1" si="17"/>
        <v>#N/A</v>
      </c>
      <c r="CN138" s="41" t="s">
        <v>1483</v>
      </c>
    </row>
    <row r="139" spans="1:92" ht="14.4" x14ac:dyDescent="0.3">
      <c r="A139" s="55" t="s">
        <v>757</v>
      </c>
      <c r="B139" s="154" t="s">
        <v>578</v>
      </c>
      <c r="C139" s="154"/>
      <c r="D139" s="154"/>
      <c r="E139" s="154"/>
      <c r="F139" s="154"/>
      <c r="G139" s="154"/>
      <c r="H139" s="111" t="s">
        <v>812</v>
      </c>
      <c r="I139" s="111"/>
      <c r="J139" s="111"/>
      <c r="P139" s="41" t="s">
        <v>906</v>
      </c>
      <c r="AD139" s="41">
        <f>ROW()</f>
        <v>139</v>
      </c>
      <c r="AR139" s="41" t="s">
        <v>596</v>
      </c>
      <c r="AS139" s="41" t="s">
        <v>857</v>
      </c>
      <c r="AT139" s="41" t="s">
        <v>903</v>
      </c>
      <c r="AU139" s="41">
        <v>0</v>
      </c>
      <c r="AV139" s="41" t="s">
        <v>85</v>
      </c>
      <c r="AW139" s="42" t="b">
        <v>0</v>
      </c>
      <c r="AY139" s="42" t="b">
        <v>1</v>
      </c>
      <c r="AZ139" s="42" t="b">
        <v>0</v>
      </c>
      <c r="BB139" s="41" t="s">
        <v>907</v>
      </c>
      <c r="BC139" s="41" t="s">
        <v>348</v>
      </c>
      <c r="BD139" s="42" t="b">
        <v>1</v>
      </c>
      <c r="BE139" s="41" t="str">
        <f>G208</f>
        <v>0.00</v>
      </c>
      <c r="BF139" s="41" t="str">
        <f>""&amp;G208</f>
        <v>0.00</v>
      </c>
      <c r="BG139" s="41" t="b">
        <v>0</v>
      </c>
      <c r="BH139" s="41" t="b">
        <v>0</v>
      </c>
      <c r="BK139" s="41" t="e">
        <f t="shared" ca="1" si="16"/>
        <v>#N/A</v>
      </c>
      <c r="BL139" s="41" t="e">
        <f t="shared" ca="1" si="17"/>
        <v>#N/A</v>
      </c>
      <c r="CN139" s="41" t="s">
        <v>1468</v>
      </c>
    </row>
    <row r="140" spans="1:92" ht="14.4" x14ac:dyDescent="0.3">
      <c r="A140" s="55" t="s">
        <v>757</v>
      </c>
      <c r="B140" s="192" t="s">
        <v>908</v>
      </c>
      <c r="C140" s="192"/>
      <c r="D140" s="192"/>
      <c r="E140" s="192"/>
      <c r="F140" s="192"/>
      <c r="G140" s="192"/>
      <c r="H140" s="87" t="s">
        <v>973</v>
      </c>
      <c r="I140" s="88"/>
      <c r="J140" s="89"/>
      <c r="AD140" s="41">
        <f>ROW()</f>
        <v>140</v>
      </c>
      <c r="AR140" s="41" t="s">
        <v>596</v>
      </c>
      <c r="AS140" s="41" t="s">
        <v>859</v>
      </c>
      <c r="AT140" s="41" t="s">
        <v>903</v>
      </c>
      <c r="AU140" s="41">
        <v>0</v>
      </c>
      <c r="AV140" s="41" t="s">
        <v>87</v>
      </c>
      <c r="AW140" s="42" t="b">
        <v>1</v>
      </c>
      <c r="AY140" s="42" t="b">
        <v>1</v>
      </c>
      <c r="AZ140" s="42" t="b">
        <v>0</v>
      </c>
      <c r="BB140" s="41" t="s">
        <v>910</v>
      </c>
      <c r="BC140" s="41" t="s">
        <v>348</v>
      </c>
      <c r="BD140" s="42" t="b">
        <v>1</v>
      </c>
      <c r="BE140" s="41" t="str">
        <f>J208</f>
        <v>0.00</v>
      </c>
      <c r="BF140" s="41" t="str">
        <f>""&amp;J208</f>
        <v>0.00</v>
      </c>
      <c r="BG140" s="41" t="b">
        <v>0</v>
      </c>
      <c r="BH140" s="41" t="b">
        <v>0</v>
      </c>
      <c r="BK140" s="41" t="e">
        <f t="shared" ca="1" si="16"/>
        <v>#N/A</v>
      </c>
      <c r="BL140" s="41" t="e">
        <f t="shared" ca="1" si="17"/>
        <v>#N/A</v>
      </c>
      <c r="CN140" s="41" t="s">
        <v>1467</v>
      </c>
    </row>
    <row r="141" spans="1:92" ht="14.4" x14ac:dyDescent="0.3">
      <c r="A141" s="55" t="s">
        <v>757</v>
      </c>
      <c r="AD141" s="41">
        <f>ROW()</f>
        <v>141</v>
      </c>
      <c r="AR141" s="41" t="s">
        <v>596</v>
      </c>
      <c r="AS141" s="41" t="s">
        <v>862</v>
      </c>
      <c r="AT141" s="41" t="s">
        <v>903</v>
      </c>
      <c r="AU141" s="41">
        <v>0</v>
      </c>
      <c r="AV141" s="41" t="s">
        <v>89</v>
      </c>
      <c r="AW141" s="42" t="b">
        <v>1</v>
      </c>
      <c r="AY141" s="42" t="b">
        <v>1</v>
      </c>
      <c r="AZ141" s="42" t="b">
        <v>0</v>
      </c>
      <c r="BB141" s="41" t="s">
        <v>911</v>
      </c>
      <c r="BC141" s="41" t="s">
        <v>348</v>
      </c>
      <c r="BD141" s="42" t="b">
        <v>1</v>
      </c>
      <c r="BE141" s="41" t="str">
        <f>M208</f>
        <v>0.00</v>
      </c>
      <c r="BF141" s="41" t="str">
        <f>""&amp;M208</f>
        <v>0.00</v>
      </c>
      <c r="BG141" s="41" t="b">
        <v>0</v>
      </c>
      <c r="BH141" s="41" t="b">
        <v>0</v>
      </c>
      <c r="BK141" s="41" t="e">
        <f t="shared" ca="1" si="16"/>
        <v>#N/A</v>
      </c>
      <c r="BL141" s="41" t="e">
        <f t="shared" ca="1" si="17"/>
        <v>#N/A</v>
      </c>
      <c r="CN141" s="41" t="s">
        <v>1450</v>
      </c>
    </row>
    <row r="142" spans="1:92" ht="14.4" x14ac:dyDescent="0.3">
      <c r="A142" s="55" t="s">
        <v>757</v>
      </c>
      <c r="B142" s="45" t="s">
        <v>912</v>
      </c>
      <c r="AD142" s="41">
        <f>ROW()</f>
        <v>142</v>
      </c>
      <c r="AR142" s="41" t="s">
        <v>596</v>
      </c>
      <c r="AS142" s="41" t="s">
        <v>869</v>
      </c>
      <c r="AT142" s="41" t="s">
        <v>903</v>
      </c>
      <c r="AU142" s="41">
        <v>0</v>
      </c>
      <c r="AV142" s="41" t="s">
        <v>91</v>
      </c>
      <c r="AW142" s="42" t="b">
        <v>1</v>
      </c>
      <c r="AY142" s="42" t="b">
        <v>1</v>
      </c>
      <c r="AZ142" s="42" t="b">
        <v>0</v>
      </c>
      <c r="BB142" s="60" t="s">
        <v>913</v>
      </c>
      <c r="BC142" s="41" t="s">
        <v>348</v>
      </c>
      <c r="BD142" s="42" t="b">
        <v>1</v>
      </c>
      <c r="BE142" s="41" t="str">
        <f>P208</f>
        <v>0.00</v>
      </c>
      <c r="BF142" s="41" t="str">
        <f>""&amp;P208</f>
        <v>0.00</v>
      </c>
      <c r="BG142" s="41" t="b">
        <v>0</v>
      </c>
      <c r="BH142" s="41" t="b">
        <v>0</v>
      </c>
      <c r="BK142" s="41" t="e">
        <f t="shared" ca="1" si="16"/>
        <v>#N/A</v>
      </c>
      <c r="BL142" s="41" t="e">
        <f t="shared" ca="1" si="17"/>
        <v>#N/A</v>
      </c>
      <c r="CN142" s="41" t="s">
        <v>1601</v>
      </c>
    </row>
    <row r="143" spans="1:92" ht="14.4" x14ac:dyDescent="0.3">
      <c r="A143" s="55" t="s">
        <v>757</v>
      </c>
      <c r="AD143" s="41">
        <f>ROW()</f>
        <v>143</v>
      </c>
      <c r="AR143" s="41" t="s">
        <v>596</v>
      </c>
      <c r="AS143" s="41" t="s">
        <v>876</v>
      </c>
      <c r="AT143" s="41" t="s">
        <v>903</v>
      </c>
      <c r="AU143" s="41">
        <v>0</v>
      </c>
      <c r="AV143" s="41" t="s">
        <v>94</v>
      </c>
      <c r="AW143" s="42" t="b">
        <v>1</v>
      </c>
      <c r="AY143" s="42" t="b">
        <v>1</v>
      </c>
      <c r="AZ143" s="42" t="b">
        <v>0</v>
      </c>
      <c r="BB143" s="41" t="s">
        <v>914</v>
      </c>
      <c r="BC143" s="41" t="s">
        <v>348</v>
      </c>
      <c r="BD143" s="42" t="b">
        <v>1</v>
      </c>
      <c r="BE143" s="41" t="str">
        <f>N212</f>
        <v>0</v>
      </c>
      <c r="BF143" s="41" t="str">
        <f>""&amp;N212</f>
        <v>0</v>
      </c>
      <c r="BG143" s="41" t="b">
        <v>0</v>
      </c>
      <c r="BH143" s="41" t="b">
        <v>0</v>
      </c>
      <c r="BK143" s="41" t="e">
        <f t="shared" ca="1" si="16"/>
        <v>#N/A</v>
      </c>
      <c r="BL143" s="41" t="e">
        <f t="shared" ca="1" si="17"/>
        <v>#N/A</v>
      </c>
      <c r="CN143" s="41" t="s">
        <v>1589</v>
      </c>
    </row>
    <row r="144" spans="1:92" ht="14.4" x14ac:dyDescent="0.3">
      <c r="A144" s="55" t="s">
        <v>757</v>
      </c>
      <c r="B144" s="151" t="s">
        <v>578</v>
      </c>
      <c r="C144" s="151"/>
      <c r="D144" s="151"/>
      <c r="E144" s="151"/>
      <c r="F144" s="154" t="s">
        <v>915</v>
      </c>
      <c r="G144" s="154"/>
      <c r="H144" s="154"/>
      <c r="I144" s="154"/>
      <c r="J144" s="154"/>
      <c r="K144" s="154"/>
      <c r="L144" s="151" t="s">
        <v>916</v>
      </c>
      <c r="M144" s="151"/>
      <c r="N144" s="151"/>
      <c r="O144" s="151" t="s">
        <v>917</v>
      </c>
      <c r="P144" s="151"/>
      <c r="Q144" s="151"/>
      <c r="R144" s="151" t="s">
        <v>918</v>
      </c>
      <c r="S144" s="151"/>
      <c r="T144" s="151"/>
      <c r="AD144" s="41">
        <f>ROW()</f>
        <v>144</v>
      </c>
      <c r="AR144" s="41" t="s">
        <v>596</v>
      </c>
      <c r="AS144" s="41" t="s">
        <v>878</v>
      </c>
      <c r="AT144" s="41" t="s">
        <v>903</v>
      </c>
      <c r="AU144" s="41">
        <v>0</v>
      </c>
      <c r="AV144" s="41" t="s">
        <v>96</v>
      </c>
      <c r="AW144" s="42" t="b">
        <v>1</v>
      </c>
      <c r="AY144" s="42" t="b">
        <v>0</v>
      </c>
      <c r="AZ144" s="42" t="b">
        <v>0</v>
      </c>
      <c r="BB144" s="41" t="s">
        <v>919</v>
      </c>
      <c r="BC144" s="41" t="s">
        <v>348</v>
      </c>
      <c r="BD144" s="42" t="b">
        <v>1</v>
      </c>
      <c r="BE144" s="41" t="str">
        <f>G216</f>
        <v>0.00</v>
      </c>
      <c r="BF144" s="41" t="str">
        <f>""&amp;G216</f>
        <v>0.00</v>
      </c>
      <c r="BG144" s="41" t="b">
        <v>0</v>
      </c>
      <c r="BH144" s="41" t="b">
        <v>0</v>
      </c>
      <c r="BK144" s="41" t="e">
        <f t="shared" ca="1" si="16"/>
        <v>#N/A</v>
      </c>
      <c r="BL144" s="41" t="e">
        <f t="shared" ca="1" si="17"/>
        <v>#N/A</v>
      </c>
      <c r="CN144" s="41" t="s">
        <v>1502</v>
      </c>
    </row>
    <row r="145" spans="1:92" ht="14.4" x14ac:dyDescent="0.3">
      <c r="A145" s="55" t="s">
        <v>757</v>
      </c>
      <c r="B145" s="151"/>
      <c r="C145" s="151"/>
      <c r="D145" s="151"/>
      <c r="E145" s="151"/>
      <c r="F145" s="154" t="s">
        <v>686</v>
      </c>
      <c r="G145" s="154"/>
      <c r="H145" s="154" t="s">
        <v>738</v>
      </c>
      <c r="I145" s="154"/>
      <c r="J145" s="154" t="s">
        <v>920</v>
      </c>
      <c r="K145" s="154"/>
      <c r="L145" s="151"/>
      <c r="M145" s="151"/>
      <c r="N145" s="151"/>
      <c r="O145" s="151"/>
      <c r="P145" s="151"/>
      <c r="Q145" s="151"/>
      <c r="R145" s="151"/>
      <c r="S145" s="151"/>
      <c r="T145" s="151"/>
      <c r="AD145" s="41">
        <f>ROW()</f>
        <v>145</v>
      </c>
      <c r="AR145" s="41" t="s">
        <v>532</v>
      </c>
      <c r="AS145" s="41" t="s">
        <v>345</v>
      </c>
      <c r="AT145" s="41" t="s">
        <v>921</v>
      </c>
      <c r="AU145" s="54">
        <v>0</v>
      </c>
      <c r="AV145" s="41" t="s">
        <v>81</v>
      </c>
      <c r="AW145" s="42" t="b">
        <v>0</v>
      </c>
      <c r="AY145" s="42" t="s">
        <v>922</v>
      </c>
      <c r="AZ145" s="42" t="b">
        <v>0</v>
      </c>
      <c r="BB145" s="41" t="s">
        <v>923</v>
      </c>
      <c r="BC145" s="41" t="s">
        <v>348</v>
      </c>
      <c r="BD145" s="42" t="b">
        <v>1</v>
      </c>
      <c r="BE145" s="41" t="str">
        <f>J216</f>
        <v>0.00</v>
      </c>
      <c r="BF145" s="41" t="str">
        <f>""&amp;J216</f>
        <v>0.00</v>
      </c>
      <c r="BG145" s="41" t="b">
        <v>0</v>
      </c>
      <c r="BH145" s="41" t="b">
        <v>0</v>
      </c>
      <c r="BK145" s="41" t="e">
        <f t="shared" ca="1" si="16"/>
        <v>#N/A</v>
      </c>
      <c r="BL145" s="41" t="e">
        <f t="shared" ca="1" si="17"/>
        <v>#N/A</v>
      </c>
      <c r="CN145" s="41" t="s">
        <v>1503</v>
      </c>
    </row>
    <row r="146" spans="1:92" ht="14.4" x14ac:dyDescent="0.3">
      <c r="A146" s="55" t="s">
        <v>757</v>
      </c>
      <c r="B146" s="170" t="s">
        <v>924</v>
      </c>
      <c r="C146" s="143"/>
      <c r="D146" s="143"/>
      <c r="E146" s="143"/>
      <c r="F146" s="184"/>
      <c r="G146" s="184"/>
      <c r="H146" s="184"/>
      <c r="I146" s="184"/>
      <c r="J146" s="153"/>
      <c r="K146" s="153"/>
      <c r="L146" s="153"/>
      <c r="M146" s="153"/>
      <c r="N146" s="153"/>
      <c r="O146" s="153"/>
      <c r="P146" s="153"/>
      <c r="Q146" s="153"/>
      <c r="R146" s="153"/>
      <c r="S146" s="153"/>
      <c r="T146" s="153"/>
      <c r="AD146" s="41">
        <f>ROW()</f>
        <v>146</v>
      </c>
      <c r="AR146" s="41" t="s">
        <v>532</v>
      </c>
      <c r="AS146" s="41" t="s">
        <v>925</v>
      </c>
      <c r="AT146" s="41" t="s">
        <v>921</v>
      </c>
      <c r="AU146" s="54">
        <v>0</v>
      </c>
      <c r="AV146" s="41" t="s">
        <v>83</v>
      </c>
      <c r="AW146" s="42" t="b">
        <v>0</v>
      </c>
      <c r="AY146" s="42" t="s">
        <v>922</v>
      </c>
      <c r="AZ146" s="42" t="b">
        <v>0</v>
      </c>
      <c r="BB146" s="41" t="s">
        <v>926</v>
      </c>
      <c r="BC146" s="41" t="s">
        <v>348</v>
      </c>
      <c r="BD146" s="42" t="b">
        <v>1</v>
      </c>
      <c r="BE146" s="41" t="str">
        <f>M216</f>
        <v>0.00</v>
      </c>
      <c r="BF146" s="41" t="str">
        <f>""&amp;M216</f>
        <v>0.00</v>
      </c>
      <c r="BG146" s="41" t="b">
        <v>0</v>
      </c>
      <c r="BH146" s="41" t="b">
        <v>0</v>
      </c>
      <c r="BK146" s="41" t="e">
        <f t="shared" ca="1" si="16"/>
        <v>#N/A</v>
      </c>
      <c r="BL146" s="41" t="e">
        <f t="shared" ca="1" si="17"/>
        <v>#N/A</v>
      </c>
      <c r="CN146" s="41" t="s">
        <v>1213</v>
      </c>
    </row>
    <row r="147" spans="1:92" ht="14.4" x14ac:dyDescent="0.3">
      <c r="A147" s="55" t="s">
        <v>757</v>
      </c>
      <c r="B147" s="170" t="s">
        <v>927</v>
      </c>
      <c r="C147" s="143"/>
      <c r="D147" s="143"/>
      <c r="E147" s="143"/>
      <c r="F147" s="87" t="s">
        <v>1919</v>
      </c>
      <c r="G147" s="89"/>
      <c r="H147" s="87" t="s">
        <v>1920</v>
      </c>
      <c r="I147" s="89"/>
      <c r="J147" s="106" t="str">
        <f>IF(CS2="Y",CR2,TEXT(SUM(_xlfn.NUMBERVALUE(F147)+_xlfn.NUMBERVALUE(H147)),"0.00"))</f>
        <v>4468120.00</v>
      </c>
      <c r="K147" s="107"/>
      <c r="L147" s="87" t="s">
        <v>1918</v>
      </c>
      <c r="M147" s="88"/>
      <c r="N147" s="89"/>
      <c r="O147" s="87" t="s">
        <v>1918</v>
      </c>
      <c r="P147" s="88"/>
      <c r="Q147" s="89"/>
      <c r="R147" s="138"/>
      <c r="S147" s="139"/>
      <c r="T147" s="140"/>
      <c r="AD147" s="41">
        <f>ROW()</f>
        <v>147</v>
      </c>
      <c r="AR147" s="41" t="s">
        <v>532</v>
      </c>
      <c r="AS147" s="41" t="s">
        <v>933</v>
      </c>
      <c r="AT147" s="41" t="s">
        <v>921</v>
      </c>
      <c r="AU147" s="54">
        <v>0</v>
      </c>
      <c r="AV147" s="41" t="s">
        <v>86</v>
      </c>
      <c r="AW147" s="42" t="b">
        <v>1</v>
      </c>
      <c r="AY147" s="42" t="b">
        <v>1</v>
      </c>
      <c r="AZ147" s="42" t="b">
        <v>0</v>
      </c>
      <c r="BB147" s="41" t="s">
        <v>934</v>
      </c>
      <c r="BC147" s="41" t="s">
        <v>348</v>
      </c>
      <c r="BD147" s="42" t="b">
        <v>1</v>
      </c>
      <c r="BE147" s="41" t="str">
        <f>G220</f>
        <v>0.00</v>
      </c>
      <c r="BF147" s="41" t="str">
        <f>""&amp;G220</f>
        <v>0.00</v>
      </c>
      <c r="BG147" s="41" t="b">
        <v>0</v>
      </c>
      <c r="BH147" s="41" t="b">
        <v>0</v>
      </c>
      <c r="BK147" s="41" t="e">
        <f t="shared" ca="1" si="16"/>
        <v>#N/A</v>
      </c>
      <c r="BL147" s="41" t="e">
        <f t="shared" ca="1" si="17"/>
        <v>#N/A</v>
      </c>
      <c r="CN147" s="41" t="s">
        <v>850</v>
      </c>
    </row>
    <row r="148" spans="1:92" ht="14.4" x14ac:dyDescent="0.3">
      <c r="A148" s="55" t="s">
        <v>757</v>
      </c>
      <c r="B148" s="170" t="s">
        <v>935</v>
      </c>
      <c r="C148" s="143"/>
      <c r="D148" s="143"/>
      <c r="E148" s="143"/>
      <c r="F148" s="106" t="str" cm="1">
        <f t="array" ref="F148">TEXT(SUM(_xlfn.NUMBERVALUE(F149:G159)),"0.00")</f>
        <v>0.00</v>
      </c>
      <c r="G148" s="107"/>
      <c r="H148" s="106" t="str" cm="1">
        <f t="array" ref="H148">TEXT(SUM(_xlfn.NUMBERVALUE(H149:I159)),"0.00")</f>
        <v>0.00</v>
      </c>
      <c r="I148" s="107"/>
      <c r="J148" s="162" t="str">
        <f>TEXT(SUM(_xlfn.NUMBERVALUE(F148)+_xlfn.NUMBERVALUE(H148)),"0.00")</f>
        <v>0.00</v>
      </c>
      <c r="K148" s="107"/>
      <c r="L148" s="106" t="str" cm="1">
        <f t="array" ref="L148">TEXT(SUM(_xlfn.NUMBERVALUE(L149:N159)),"0.00")</f>
        <v>0.00</v>
      </c>
      <c r="M148" s="158"/>
      <c r="N148" s="107"/>
      <c r="O148" s="106" t="str" cm="1">
        <f t="array" ref="O148">TEXT(SUM(_xlfn.NUMBERVALUE(O149:Q159)),"0.00")</f>
        <v>0.00</v>
      </c>
      <c r="P148" s="158"/>
      <c r="Q148" s="107"/>
      <c r="R148" s="106" t="str" cm="1">
        <f t="array" ref="R148">TEXT(SUM(_xlfn.NUMBERVALUE(R149:T159)),"0.00")</f>
        <v>0.00</v>
      </c>
      <c r="S148" s="158"/>
      <c r="T148" s="107"/>
      <c r="AD148" s="41">
        <f>ROW()</f>
        <v>148</v>
      </c>
      <c r="AR148" s="41" t="s">
        <v>532</v>
      </c>
      <c r="AS148" s="41" t="s">
        <v>936</v>
      </c>
      <c r="AT148" s="41" t="s">
        <v>921</v>
      </c>
      <c r="AU148" s="54">
        <v>0</v>
      </c>
      <c r="AV148" s="41" t="s">
        <v>88</v>
      </c>
      <c r="AW148" s="42" t="b">
        <v>1</v>
      </c>
      <c r="AY148" s="42" t="b">
        <v>1</v>
      </c>
      <c r="AZ148" s="42" t="b">
        <v>0</v>
      </c>
      <c r="BB148" s="41" t="s">
        <v>937</v>
      </c>
      <c r="BC148" s="41" t="s">
        <v>348</v>
      </c>
      <c r="BD148" s="42" t="b">
        <v>1</v>
      </c>
      <c r="BE148" s="41" t="str">
        <f>J220</f>
        <v>0.00</v>
      </c>
      <c r="BF148" s="41" t="str">
        <f>""&amp;J220</f>
        <v>0.00</v>
      </c>
      <c r="BG148" s="41" t="b">
        <v>0</v>
      </c>
      <c r="BH148" s="41" t="b">
        <v>0</v>
      </c>
      <c r="BK148" s="41" t="e">
        <f t="shared" ca="1" si="16"/>
        <v>#N/A</v>
      </c>
      <c r="BL148" s="41" t="e">
        <f t="shared" ca="1" si="17"/>
        <v>#N/A</v>
      </c>
      <c r="CN148" s="41" t="s">
        <v>849</v>
      </c>
    </row>
    <row r="149" spans="1:92" ht="14.4" x14ac:dyDescent="0.3">
      <c r="A149" s="55" t="s">
        <v>757</v>
      </c>
      <c r="B149" s="143" t="s">
        <v>938</v>
      </c>
      <c r="C149" s="143"/>
      <c r="D149" s="143"/>
      <c r="E149" s="143"/>
      <c r="F149" s="100"/>
      <c r="G149" s="89"/>
      <c r="H149" s="87"/>
      <c r="I149" s="89"/>
      <c r="J149" s="162" t="str">
        <f>IF(CS2="Y",CR3,TEXT(SUM(_xlfn.NUMBERVALUE(F149)+_xlfn.NUMBERVALUE(H149)),"0.00"))</f>
        <v>0.00</v>
      </c>
      <c r="K149" s="107"/>
      <c r="L149" s="87"/>
      <c r="M149" s="88"/>
      <c r="N149" s="89"/>
      <c r="O149" s="87"/>
      <c r="P149" s="88"/>
      <c r="Q149" s="89"/>
      <c r="R149" s="87"/>
      <c r="S149" s="88"/>
      <c r="T149" s="89"/>
      <c r="AD149" s="41">
        <f>ROW()</f>
        <v>149</v>
      </c>
      <c r="AR149" s="41" t="s">
        <v>532</v>
      </c>
      <c r="AS149" s="41" t="s">
        <v>942</v>
      </c>
      <c r="AT149" s="41" t="s">
        <v>921</v>
      </c>
      <c r="AU149" s="54">
        <v>0</v>
      </c>
      <c r="AV149" s="41" t="s">
        <v>90</v>
      </c>
      <c r="AW149" s="42" t="b">
        <v>0</v>
      </c>
      <c r="AY149" s="42" t="s">
        <v>922</v>
      </c>
      <c r="AZ149" s="42" t="b">
        <v>0</v>
      </c>
      <c r="BB149" s="41" t="s">
        <v>943</v>
      </c>
      <c r="BC149" s="41" t="s">
        <v>348</v>
      </c>
      <c r="BD149" s="42" t="b">
        <v>1</v>
      </c>
      <c r="BE149" s="41" t="str">
        <f>M220</f>
        <v>0.00</v>
      </c>
      <c r="BF149" s="41" t="str">
        <f>""&amp;M220</f>
        <v>0.00</v>
      </c>
      <c r="BG149" s="41" t="b">
        <v>0</v>
      </c>
      <c r="BH149" s="41" t="b">
        <v>0</v>
      </c>
      <c r="BK149" s="41" t="e">
        <f t="shared" ca="1" si="16"/>
        <v>#N/A</v>
      </c>
      <c r="BL149" s="41" t="e">
        <f t="shared" ca="1" si="17"/>
        <v>#N/A</v>
      </c>
      <c r="CN149" s="41" t="s">
        <v>848</v>
      </c>
    </row>
    <row r="150" spans="1:92" ht="14.4" x14ac:dyDescent="0.3">
      <c r="A150" s="55" t="s">
        <v>757</v>
      </c>
      <c r="B150" s="143" t="s">
        <v>944</v>
      </c>
      <c r="C150" s="143"/>
      <c r="D150" s="143"/>
      <c r="E150" s="143"/>
      <c r="F150" s="87"/>
      <c r="G150" s="89"/>
      <c r="H150" s="87"/>
      <c r="I150" s="89"/>
      <c r="J150" s="162" t="str">
        <f>IF(CS2="Y",CR4,TEXT(SUM(_xlfn.NUMBERVALUE(F150)+_xlfn.NUMBERVALUE(H150)),"0.00"))</f>
        <v>0.00</v>
      </c>
      <c r="K150" s="107"/>
      <c r="L150" s="87"/>
      <c r="M150" s="88"/>
      <c r="N150" s="89"/>
      <c r="O150" s="87"/>
      <c r="P150" s="88"/>
      <c r="Q150" s="89"/>
      <c r="R150" s="87"/>
      <c r="S150" s="88"/>
      <c r="T150" s="89"/>
      <c r="AD150" s="41">
        <f>ROW()</f>
        <v>150</v>
      </c>
      <c r="AR150" s="41" t="s">
        <v>532</v>
      </c>
      <c r="AS150" s="41" t="s">
        <v>947</v>
      </c>
      <c r="AT150" s="41" t="s">
        <v>921</v>
      </c>
      <c r="AU150" s="54">
        <v>0</v>
      </c>
      <c r="AV150" s="41" t="s">
        <v>92</v>
      </c>
      <c r="AW150" s="42" t="b">
        <v>1</v>
      </c>
      <c r="AY150" s="42" t="b">
        <v>1</v>
      </c>
      <c r="AZ150" s="42" t="b">
        <v>0</v>
      </c>
      <c r="BB150" s="60" t="s">
        <v>948</v>
      </c>
      <c r="BC150" s="41" t="s">
        <v>348</v>
      </c>
      <c r="BD150" s="42" t="b">
        <v>1</v>
      </c>
      <c r="BE150" s="41" t="str">
        <f>P220</f>
        <v>0.00</v>
      </c>
      <c r="BF150" s="41" t="str">
        <f>""&amp;P220</f>
        <v>0.00</v>
      </c>
      <c r="BG150" s="41" t="b">
        <v>0</v>
      </c>
      <c r="BH150" s="41" t="b">
        <v>0</v>
      </c>
      <c r="BK150" s="41" t="e">
        <f t="shared" ca="1" si="16"/>
        <v>#N/A</v>
      </c>
      <c r="BL150" s="41" t="e">
        <f t="shared" ca="1" si="17"/>
        <v>#N/A</v>
      </c>
      <c r="CN150" s="41" t="s">
        <v>847</v>
      </c>
    </row>
    <row r="151" spans="1:92" ht="14.4" x14ac:dyDescent="0.3">
      <c r="A151" s="55" t="s">
        <v>757</v>
      </c>
      <c r="B151" s="143" t="s">
        <v>949</v>
      </c>
      <c r="C151" s="143"/>
      <c r="D151" s="143"/>
      <c r="E151" s="143"/>
      <c r="F151" s="87"/>
      <c r="G151" s="89"/>
      <c r="H151" s="87"/>
      <c r="I151" s="89"/>
      <c r="J151" s="162" t="str">
        <f>IF(CS2="Y",CR5,TEXT(SUM(_xlfn.NUMBERVALUE(F151)+_xlfn.NUMBERVALUE(H151)),"0.00"))</f>
        <v>0.00</v>
      </c>
      <c r="K151" s="107"/>
      <c r="L151" s="87"/>
      <c r="M151" s="88"/>
      <c r="N151" s="89"/>
      <c r="O151" s="87"/>
      <c r="P151" s="88"/>
      <c r="Q151" s="89"/>
      <c r="R151" s="87"/>
      <c r="S151" s="88"/>
      <c r="T151" s="89"/>
      <c r="AD151" s="41">
        <f>ROW()</f>
        <v>151</v>
      </c>
      <c r="AR151" s="41" t="s">
        <v>532</v>
      </c>
      <c r="AS151" s="41" t="s">
        <v>953</v>
      </c>
      <c r="AT151" s="41" t="s">
        <v>921</v>
      </c>
      <c r="AU151" s="54">
        <v>0</v>
      </c>
      <c r="AV151" s="41" t="s">
        <v>94</v>
      </c>
      <c r="AW151" s="42" t="b">
        <v>1</v>
      </c>
      <c r="AY151" s="42" t="b">
        <v>1</v>
      </c>
      <c r="AZ151" s="42" t="b">
        <v>0</v>
      </c>
      <c r="BB151" s="41" t="s">
        <v>954</v>
      </c>
      <c r="BC151" s="41" t="s">
        <v>348</v>
      </c>
      <c r="BD151" s="42" t="b">
        <v>1</v>
      </c>
      <c r="BE151" s="41" t="str">
        <f>N224</f>
        <v>0</v>
      </c>
      <c r="BF151" s="41" t="str">
        <f>""&amp;N224</f>
        <v>0</v>
      </c>
      <c r="BG151" s="41" t="b">
        <v>0</v>
      </c>
      <c r="BH151" s="41" t="b">
        <v>0</v>
      </c>
      <c r="BK151" s="41" t="e">
        <f t="shared" ca="1" si="16"/>
        <v>#N/A</v>
      </c>
      <c r="BL151" s="41" t="e">
        <f t="shared" ca="1" si="17"/>
        <v>#N/A</v>
      </c>
      <c r="CN151" s="41" t="s">
        <v>844</v>
      </c>
    </row>
    <row r="152" spans="1:92" ht="16.5" customHeight="1" x14ac:dyDescent="0.3">
      <c r="A152" s="55" t="s">
        <v>757</v>
      </c>
      <c r="B152" s="143" t="s">
        <v>955</v>
      </c>
      <c r="C152" s="143"/>
      <c r="D152" s="143"/>
      <c r="E152" s="143"/>
      <c r="F152" s="87"/>
      <c r="G152" s="89"/>
      <c r="H152" s="87"/>
      <c r="I152" s="89"/>
      <c r="J152" s="162" t="str">
        <f>IF(CS2="Y",CR6,TEXT(SUM(_xlfn.NUMBERVALUE(F152)+_xlfn.NUMBERVALUE(H152)),"0.00"))</f>
        <v>0.00</v>
      </c>
      <c r="K152" s="107"/>
      <c r="L152" s="87"/>
      <c r="M152" s="88"/>
      <c r="N152" s="89"/>
      <c r="O152" s="87"/>
      <c r="P152" s="88"/>
      <c r="Q152" s="89"/>
      <c r="R152" s="87"/>
      <c r="S152" s="88"/>
      <c r="T152" s="89"/>
      <c r="AD152" s="41">
        <f>ROW()</f>
        <v>152</v>
      </c>
      <c r="AR152" s="41" t="s">
        <v>532</v>
      </c>
      <c r="AS152" s="41" t="s">
        <v>959</v>
      </c>
      <c r="AT152" s="41" t="s">
        <v>921</v>
      </c>
      <c r="AU152" s="54">
        <v>0</v>
      </c>
      <c r="AV152" s="41" t="s">
        <v>96</v>
      </c>
      <c r="AW152" s="42" t="b">
        <v>0</v>
      </c>
      <c r="AY152" s="42" t="s">
        <v>922</v>
      </c>
      <c r="AZ152" s="42" t="b">
        <v>0</v>
      </c>
      <c r="BB152" s="41" t="s">
        <v>960</v>
      </c>
      <c r="BC152" s="41" t="s">
        <v>348</v>
      </c>
      <c r="BD152" s="42" t="b">
        <v>1</v>
      </c>
      <c r="BE152" s="41" t="str">
        <f>G228</f>
        <v>0.00</v>
      </c>
      <c r="BF152" s="41" t="str">
        <f>""&amp;G228</f>
        <v>0.00</v>
      </c>
      <c r="BG152" s="41" t="b">
        <v>0</v>
      </c>
      <c r="BH152" s="41" t="b">
        <v>0</v>
      </c>
      <c r="BK152" s="41" t="e">
        <f t="shared" ca="1" si="16"/>
        <v>#N/A</v>
      </c>
      <c r="BL152" s="41" t="e">
        <f t="shared" ca="1" si="17"/>
        <v>#N/A</v>
      </c>
      <c r="CN152" s="41" t="s">
        <v>843</v>
      </c>
    </row>
    <row r="153" spans="1:92" ht="14.4" x14ac:dyDescent="0.3">
      <c r="A153" s="55" t="s">
        <v>757</v>
      </c>
      <c r="B153" s="143" t="s">
        <v>961</v>
      </c>
      <c r="C153" s="143"/>
      <c r="D153" s="143"/>
      <c r="E153" s="143"/>
      <c r="F153" s="87"/>
      <c r="G153" s="89"/>
      <c r="H153" s="87"/>
      <c r="I153" s="89"/>
      <c r="J153" s="162" t="str">
        <f>IF(CS2="Y",CR7,TEXT(SUM(_xlfn.NUMBERVALUE(F153)+_xlfn.NUMBERVALUE(H153)),"0.00"))</f>
        <v>0.00</v>
      </c>
      <c r="K153" s="107"/>
      <c r="L153" s="87"/>
      <c r="M153" s="88"/>
      <c r="N153" s="89"/>
      <c r="O153" s="87"/>
      <c r="P153" s="88"/>
      <c r="Q153" s="89"/>
      <c r="R153" s="87"/>
      <c r="S153" s="88"/>
      <c r="T153" s="89"/>
      <c r="AD153" s="41">
        <f>ROW()</f>
        <v>153</v>
      </c>
      <c r="AR153" s="41" t="s">
        <v>532</v>
      </c>
      <c r="AS153" s="41" t="s">
        <v>965</v>
      </c>
      <c r="AT153" s="41" t="s">
        <v>921</v>
      </c>
      <c r="AU153" s="54">
        <v>0</v>
      </c>
      <c r="AV153" s="41" t="s">
        <v>98</v>
      </c>
      <c r="AW153" s="42" t="b">
        <v>0</v>
      </c>
      <c r="AY153" s="42" t="b">
        <v>1</v>
      </c>
      <c r="AZ153" s="42" t="b">
        <v>0</v>
      </c>
      <c r="BB153" s="41" t="s">
        <v>966</v>
      </c>
      <c r="BC153" s="41" t="s">
        <v>348</v>
      </c>
      <c r="BD153" s="42" t="b">
        <v>1</v>
      </c>
      <c r="BE153" s="41" t="str">
        <f>J228</f>
        <v>0.00</v>
      </c>
      <c r="BF153" s="41" t="str">
        <f>""&amp;J228</f>
        <v>0.00</v>
      </c>
      <c r="BG153" s="41" t="b">
        <v>0</v>
      </c>
      <c r="BH153" s="41" t="b">
        <v>0</v>
      </c>
      <c r="BK153" s="41" t="e">
        <f t="shared" ca="1" si="16"/>
        <v>#N/A</v>
      </c>
      <c r="BL153" s="41" t="e">
        <f t="shared" ca="1" si="17"/>
        <v>#N/A</v>
      </c>
      <c r="CN153" s="41" t="s">
        <v>842</v>
      </c>
    </row>
    <row r="154" spans="1:92" ht="14.4" x14ac:dyDescent="0.3">
      <c r="A154" s="55" t="s">
        <v>757</v>
      </c>
      <c r="B154" s="143" t="s">
        <v>967</v>
      </c>
      <c r="C154" s="143"/>
      <c r="D154" s="143"/>
      <c r="E154" s="143"/>
      <c r="F154" s="87"/>
      <c r="G154" s="89"/>
      <c r="H154" s="87"/>
      <c r="I154" s="89"/>
      <c r="J154" s="162" t="str">
        <f>IF(CS2="Y",CR8,TEXT(SUM(_xlfn.NUMBERVALUE(F154)+_xlfn.NUMBERVALUE(H154)),"0.00"))</f>
        <v>0.00</v>
      </c>
      <c r="K154" s="107"/>
      <c r="L154" s="87"/>
      <c r="M154" s="88"/>
      <c r="N154" s="89"/>
      <c r="O154" s="87"/>
      <c r="P154" s="88"/>
      <c r="Q154" s="89"/>
      <c r="R154" s="87"/>
      <c r="S154" s="88"/>
      <c r="T154" s="89"/>
      <c r="AD154" s="41">
        <f>ROW()</f>
        <v>154</v>
      </c>
      <c r="AR154" s="41" t="s">
        <v>542</v>
      </c>
      <c r="AS154" s="41" t="s">
        <v>971</v>
      </c>
      <c r="AT154" s="41" t="s">
        <v>972</v>
      </c>
      <c r="AU154" s="63" t="s">
        <v>973</v>
      </c>
      <c r="AV154" s="41" t="s">
        <v>81</v>
      </c>
      <c r="AW154" s="42" t="b">
        <v>0</v>
      </c>
      <c r="AY154" s="42" t="b">
        <v>1</v>
      </c>
      <c r="AZ154" s="42" t="b">
        <v>0</v>
      </c>
      <c r="BB154" s="41" t="s">
        <v>974</v>
      </c>
      <c r="BC154" s="41" t="s">
        <v>348</v>
      </c>
      <c r="BD154" s="42" t="b">
        <v>1</v>
      </c>
      <c r="BE154" s="41" t="str">
        <f>M228</f>
        <v>0.00</v>
      </c>
      <c r="BF154" s="41" t="str">
        <f>""&amp;M228</f>
        <v>0.00</v>
      </c>
      <c r="BG154" s="41" t="b">
        <v>0</v>
      </c>
      <c r="BH154" s="41" t="b">
        <v>0</v>
      </c>
      <c r="BK154" s="41" t="e">
        <f t="shared" ca="1" si="16"/>
        <v>#N/A</v>
      </c>
      <c r="BL154" s="41" t="e">
        <f t="shared" ca="1" si="17"/>
        <v>#N/A</v>
      </c>
      <c r="CN154" s="41" t="s">
        <v>841</v>
      </c>
    </row>
    <row r="155" spans="1:92" ht="14.4" x14ac:dyDescent="0.3">
      <c r="A155" s="55" t="s">
        <v>757</v>
      </c>
      <c r="B155" s="143" t="s">
        <v>975</v>
      </c>
      <c r="C155" s="143"/>
      <c r="D155" s="143"/>
      <c r="E155" s="143"/>
      <c r="F155" s="87"/>
      <c r="G155" s="89"/>
      <c r="H155" s="87"/>
      <c r="I155" s="89"/>
      <c r="J155" s="162" t="str">
        <f>IF(CS2="Y",CR9,TEXT(SUM(_xlfn.NUMBERVALUE(F155)+_xlfn.NUMBERVALUE(H155)),"0.00"))</f>
        <v>0.00</v>
      </c>
      <c r="K155" s="107"/>
      <c r="L155" s="87"/>
      <c r="M155" s="88"/>
      <c r="N155" s="89"/>
      <c r="O155" s="87"/>
      <c r="P155" s="88"/>
      <c r="Q155" s="89"/>
      <c r="R155" s="87"/>
      <c r="S155" s="88"/>
      <c r="T155" s="89"/>
      <c r="AD155" s="41">
        <f>ROW()</f>
        <v>155</v>
      </c>
      <c r="AR155" s="41" t="s">
        <v>542</v>
      </c>
      <c r="AS155" s="41" t="s">
        <v>979</v>
      </c>
      <c r="AT155" s="41" t="s">
        <v>972</v>
      </c>
      <c r="AU155" s="54" t="s">
        <v>973</v>
      </c>
      <c r="AV155" s="41" t="s">
        <v>84</v>
      </c>
      <c r="AW155" s="42" t="b">
        <v>0</v>
      </c>
      <c r="AY155" s="42" t="b">
        <v>1</v>
      </c>
      <c r="AZ155" s="42" t="b">
        <v>0</v>
      </c>
      <c r="BB155" s="41" t="s">
        <v>980</v>
      </c>
      <c r="BC155" s="41" t="s">
        <v>348</v>
      </c>
      <c r="BD155" s="42" t="b">
        <v>1</v>
      </c>
      <c r="BE155" s="41" t="str">
        <f>G232</f>
        <v>0.00</v>
      </c>
      <c r="BF155" s="41" t="str">
        <f>""&amp;G232</f>
        <v>0.00</v>
      </c>
      <c r="BG155" s="41" t="b">
        <v>0</v>
      </c>
      <c r="BH155" s="41" t="b">
        <v>0</v>
      </c>
      <c r="BK155" s="41" t="e">
        <f t="shared" ca="1" si="16"/>
        <v>#N/A</v>
      </c>
      <c r="BL155" s="41" t="e">
        <f t="shared" ca="1" si="17"/>
        <v>#N/A</v>
      </c>
      <c r="CN155" s="41" t="s">
        <v>838</v>
      </c>
    </row>
    <row r="156" spans="1:92" ht="14.4" x14ac:dyDescent="0.3">
      <c r="A156" s="55" t="s">
        <v>757</v>
      </c>
      <c r="B156" s="143" t="s">
        <v>981</v>
      </c>
      <c r="C156" s="143"/>
      <c r="D156" s="143"/>
      <c r="E156" s="143"/>
      <c r="F156" s="87"/>
      <c r="G156" s="89"/>
      <c r="H156" s="87"/>
      <c r="I156" s="89"/>
      <c r="J156" s="162" t="str">
        <f>IF(CS2="Y",CR10,TEXT(SUM(_xlfn.NUMBERVALUE(F156)+_xlfn.NUMBERVALUE(H156)),"0.00"))</f>
        <v>0.00</v>
      </c>
      <c r="K156" s="107"/>
      <c r="L156" s="87"/>
      <c r="M156" s="88"/>
      <c r="N156" s="89"/>
      <c r="O156" s="87"/>
      <c r="P156" s="88"/>
      <c r="Q156" s="89"/>
      <c r="R156" s="87"/>
      <c r="S156" s="88"/>
      <c r="T156" s="89"/>
      <c r="AD156" s="41">
        <f>ROW()</f>
        <v>156</v>
      </c>
      <c r="AR156" s="41" t="s">
        <v>542</v>
      </c>
      <c r="AS156" s="41" t="s">
        <v>985</v>
      </c>
      <c r="AT156" s="41" t="s">
        <v>972</v>
      </c>
      <c r="AU156" s="54" t="s">
        <v>973</v>
      </c>
      <c r="AV156" s="41" t="s">
        <v>87</v>
      </c>
      <c r="AW156" s="42" t="b">
        <v>0</v>
      </c>
      <c r="AY156" s="42" t="b">
        <v>1</v>
      </c>
      <c r="AZ156" s="42" t="b">
        <v>0</v>
      </c>
      <c r="BB156" s="41" t="s">
        <v>986</v>
      </c>
      <c r="BC156" s="41" t="s">
        <v>348</v>
      </c>
      <c r="BD156" s="42" t="b">
        <v>1</v>
      </c>
      <c r="BE156" s="41" t="str">
        <f>J232</f>
        <v>0.00</v>
      </c>
      <c r="BF156" s="41" t="str">
        <f>""&amp;J232</f>
        <v>0.00</v>
      </c>
      <c r="BG156" s="41" t="b">
        <v>0</v>
      </c>
      <c r="BH156" s="41" t="b">
        <v>0</v>
      </c>
      <c r="BK156" s="41" t="e">
        <f t="shared" ca="1" si="16"/>
        <v>#N/A</v>
      </c>
      <c r="BL156" s="41" t="e">
        <f t="shared" ca="1" si="17"/>
        <v>#N/A</v>
      </c>
      <c r="CN156" s="41" t="s">
        <v>758</v>
      </c>
    </row>
    <row r="157" spans="1:92" ht="14.4" x14ac:dyDescent="0.3">
      <c r="A157" s="55" t="s">
        <v>757</v>
      </c>
      <c r="B157" s="143" t="s">
        <v>987</v>
      </c>
      <c r="C157" s="143"/>
      <c r="D157" s="143"/>
      <c r="E157" s="143"/>
      <c r="F157" s="87"/>
      <c r="G157" s="89"/>
      <c r="H157" s="87"/>
      <c r="I157" s="89"/>
      <c r="J157" s="162" t="str">
        <f>IF(CS2="Y",CR11,TEXT(SUM(_xlfn.NUMBERVALUE(F157)+_xlfn.NUMBERVALUE(H157)),"0.00"))</f>
        <v>0.00</v>
      </c>
      <c r="K157" s="107"/>
      <c r="L157" s="87"/>
      <c r="M157" s="88"/>
      <c r="N157" s="89"/>
      <c r="O157" s="87"/>
      <c r="P157" s="88"/>
      <c r="Q157" s="89"/>
      <c r="R157" s="87"/>
      <c r="S157" s="88"/>
      <c r="T157" s="89"/>
      <c r="AD157" s="41">
        <f>ROW()</f>
        <v>157</v>
      </c>
      <c r="AR157" s="41" t="s">
        <v>542</v>
      </c>
      <c r="AS157" s="41" t="s">
        <v>991</v>
      </c>
      <c r="AT157" s="41" t="s">
        <v>972</v>
      </c>
      <c r="AU157" s="54" t="s">
        <v>973</v>
      </c>
      <c r="AV157" s="41" t="s">
        <v>90</v>
      </c>
      <c r="AW157" s="42" t="b">
        <v>0</v>
      </c>
      <c r="AY157" s="42" t="b">
        <v>1</v>
      </c>
      <c r="AZ157" s="42" t="b">
        <v>0</v>
      </c>
      <c r="BB157" s="41" t="s">
        <v>992</v>
      </c>
      <c r="BC157" s="41" t="s">
        <v>348</v>
      </c>
      <c r="BD157" s="42" t="b">
        <v>1</v>
      </c>
      <c r="BE157" s="41" t="str">
        <f>M232</f>
        <v>0.00</v>
      </c>
      <c r="BF157" s="41" t="str">
        <f>""&amp;M232</f>
        <v>0.00</v>
      </c>
      <c r="BG157" s="41" t="b">
        <v>0</v>
      </c>
      <c r="BH157" s="41" t="b">
        <v>0</v>
      </c>
      <c r="BK157" s="41" t="e">
        <f t="shared" ca="1" si="16"/>
        <v>#N/A</v>
      </c>
      <c r="BL157" s="41" t="e">
        <f t="shared" ca="1" si="17"/>
        <v>#N/A</v>
      </c>
      <c r="CN157" s="41" t="s">
        <v>760</v>
      </c>
    </row>
    <row r="158" spans="1:92" ht="19.05" customHeight="1" x14ac:dyDescent="0.3">
      <c r="A158" s="55" t="s">
        <v>757</v>
      </c>
      <c r="B158" s="187" t="s">
        <v>993</v>
      </c>
      <c r="C158" s="187"/>
      <c r="D158" s="187"/>
      <c r="E158" s="187"/>
      <c r="F158" s="174"/>
      <c r="G158" s="176"/>
      <c r="H158" s="174"/>
      <c r="I158" s="176"/>
      <c r="J158" s="240" t="str">
        <f>IF(CS2="Y",CR12,TEXT(SUM(_xlfn.NUMBERVALUE(F158)+_xlfn.NUMBERVALUE(H158)),"0.00"))</f>
        <v>0.00</v>
      </c>
      <c r="K158" s="241"/>
      <c r="L158" s="174"/>
      <c r="M158" s="175"/>
      <c r="N158" s="176"/>
      <c r="O158" s="174"/>
      <c r="P158" s="175"/>
      <c r="Q158" s="176"/>
      <c r="R158" s="174"/>
      <c r="S158" s="175"/>
      <c r="T158" s="176"/>
      <c r="AD158" s="41">
        <f>ROW()</f>
        <v>158</v>
      </c>
      <c r="AR158" s="41" t="s">
        <v>542</v>
      </c>
      <c r="AS158" s="41" t="s">
        <v>997</v>
      </c>
      <c r="AT158" s="41" t="s">
        <v>972</v>
      </c>
      <c r="AU158" s="54" t="s">
        <v>973</v>
      </c>
      <c r="AV158" s="41" t="s">
        <v>93</v>
      </c>
      <c r="AW158" s="42" t="b">
        <v>0</v>
      </c>
      <c r="AY158" s="42" t="b">
        <v>1</v>
      </c>
      <c r="AZ158" s="42" t="b">
        <v>0</v>
      </c>
      <c r="BB158" s="60" t="s">
        <v>998</v>
      </c>
      <c r="BC158" s="41" t="s">
        <v>348</v>
      </c>
      <c r="BD158" s="42" t="b">
        <v>1</v>
      </c>
      <c r="BE158" s="41" t="str">
        <f>P232</f>
        <v>0.00</v>
      </c>
      <c r="BF158" s="41" t="str">
        <f>""&amp;P232</f>
        <v>0.00</v>
      </c>
      <c r="BG158" s="41" t="b">
        <v>0</v>
      </c>
      <c r="BH158" s="41" t="b">
        <v>0</v>
      </c>
      <c r="BK158" s="41" t="e">
        <f t="shared" ca="1" si="16"/>
        <v>#N/A</v>
      </c>
      <c r="BL158" s="41" t="e">
        <f t="shared" ca="1" si="17"/>
        <v>#N/A</v>
      </c>
      <c r="CN158" s="41" t="s">
        <v>1507</v>
      </c>
    </row>
    <row r="159" spans="1:92" ht="16.5" customHeight="1" x14ac:dyDescent="0.3">
      <c r="A159" s="55" t="s">
        <v>757</v>
      </c>
      <c r="B159" s="90"/>
      <c r="C159" s="90"/>
      <c r="D159" s="90"/>
      <c r="E159" s="186"/>
      <c r="F159" s="177"/>
      <c r="G159" s="179"/>
      <c r="H159" s="177"/>
      <c r="I159" s="179"/>
      <c r="J159" s="242"/>
      <c r="K159" s="243"/>
      <c r="L159" s="177"/>
      <c r="M159" s="178"/>
      <c r="N159" s="179"/>
      <c r="O159" s="177"/>
      <c r="P159" s="178"/>
      <c r="Q159" s="179"/>
      <c r="R159" s="177"/>
      <c r="S159" s="178"/>
      <c r="T159" s="179"/>
      <c r="AD159" s="41">
        <f>ROW()</f>
        <v>159</v>
      </c>
      <c r="AR159" s="41" t="s">
        <v>542</v>
      </c>
      <c r="AS159" s="41" t="s">
        <v>1000</v>
      </c>
      <c r="AT159" s="41" t="s">
        <v>972</v>
      </c>
      <c r="AU159" s="54" t="s">
        <v>973</v>
      </c>
      <c r="AV159" s="41" t="s">
        <v>96</v>
      </c>
      <c r="AW159" s="42" t="b">
        <v>0</v>
      </c>
      <c r="AY159" s="42" t="b">
        <v>1</v>
      </c>
      <c r="AZ159" s="42" t="b">
        <v>0</v>
      </c>
      <c r="BB159" s="41" t="s">
        <v>1001</v>
      </c>
      <c r="BC159" s="41" t="s">
        <v>348</v>
      </c>
      <c r="BD159" s="42" t="b">
        <v>1</v>
      </c>
      <c r="BE159" s="41" t="str">
        <f>N242</f>
        <v>0</v>
      </c>
      <c r="BF159" s="41" t="str">
        <f>""&amp;N242</f>
        <v>0</v>
      </c>
      <c r="BG159" s="41" t="b">
        <v>1</v>
      </c>
      <c r="BH159" s="41" t="b">
        <v>1</v>
      </c>
      <c r="BK159" s="41" t="e">
        <f t="shared" ca="1" si="16"/>
        <v>#N/A</v>
      </c>
      <c r="BL159" s="41" t="e">
        <f t="shared" ca="1" si="17"/>
        <v>#N/A</v>
      </c>
      <c r="CN159" s="41" t="s">
        <v>799</v>
      </c>
    </row>
    <row r="160" spans="1:92" ht="14.4" x14ac:dyDescent="0.3">
      <c r="A160" s="55" t="s">
        <v>757</v>
      </c>
      <c r="B160" s="170" t="s">
        <v>1002</v>
      </c>
      <c r="C160" s="143"/>
      <c r="D160" s="143"/>
      <c r="E160" s="143"/>
      <c r="F160" s="106" t="str" cm="1">
        <f t="array" ref="F160">TEXT(SUM(_xlfn.NUMBERVALUE(F161:G165)),"0.00")</f>
        <v>0.00</v>
      </c>
      <c r="G160" s="107"/>
      <c r="H160" s="106" t="str" cm="1">
        <f t="array" ref="H160">TEXT(SUM(_xlfn.NUMBERVALUE(H161:I165)),"0.00")</f>
        <v>0.00</v>
      </c>
      <c r="I160" s="107"/>
      <c r="J160" s="106" t="str">
        <f>TEXT(SUM(_xlfn.NUMBERVALUE(F160)+_xlfn.NUMBERVALUE(H160)),"0.00")</f>
        <v>0.00</v>
      </c>
      <c r="K160" s="107"/>
      <c r="L160" s="162" t="str" cm="1">
        <f t="array" ref="L160">TEXT(SUM(_xlfn.NUMBERVALUE(L161:N165)),"0.00")</f>
        <v>0.00</v>
      </c>
      <c r="M160" s="163"/>
      <c r="N160" s="107"/>
      <c r="O160" s="162" t="str" cm="1">
        <f t="array" ref="O160">TEXT(SUM(_xlfn.NUMBERVALUE(O161:Q165)),"0.00")</f>
        <v>0.00</v>
      </c>
      <c r="P160" s="163"/>
      <c r="Q160" s="107"/>
      <c r="R160" s="162" t="str" cm="1">
        <f t="array" ref="R160">TEXT(SUM(_xlfn.NUMBERVALUE(R161:T165)),"0.00")</f>
        <v>0.00</v>
      </c>
      <c r="S160" s="163"/>
      <c r="T160" s="107"/>
      <c r="AD160" s="41">
        <f>ROW()</f>
        <v>160</v>
      </c>
      <c r="AR160" s="41" t="s">
        <v>549</v>
      </c>
      <c r="AS160" s="41" t="s">
        <v>971</v>
      </c>
      <c r="AT160" s="41" t="s">
        <v>1003</v>
      </c>
      <c r="AU160" s="54" t="s">
        <v>973</v>
      </c>
      <c r="AV160" s="41" t="s">
        <v>81</v>
      </c>
      <c r="AW160" s="42" t="b">
        <v>0</v>
      </c>
      <c r="AY160" s="42" t="b">
        <v>1</v>
      </c>
      <c r="AZ160" s="42" t="b">
        <v>0</v>
      </c>
      <c r="BB160" s="41" t="s">
        <v>1004</v>
      </c>
      <c r="BC160" s="41" t="s">
        <v>348</v>
      </c>
      <c r="BD160" s="42" t="b">
        <v>1</v>
      </c>
      <c r="BE160" s="41" t="str">
        <f>E265</f>
        <v>0.00</v>
      </c>
      <c r="BF160" s="41" t="str">
        <f>""&amp;E265</f>
        <v>0.00</v>
      </c>
      <c r="BG160" s="41" t="b">
        <v>0</v>
      </c>
      <c r="BH160" s="41" t="b">
        <v>0</v>
      </c>
      <c r="BK160" s="41" t="e">
        <f t="shared" ca="1" si="16"/>
        <v>#N/A</v>
      </c>
      <c r="BL160" s="41" t="e">
        <f t="shared" ca="1" si="17"/>
        <v>#N/A</v>
      </c>
      <c r="CN160" s="41" t="s">
        <v>1568</v>
      </c>
    </row>
    <row r="161" spans="1:92" ht="14.4" x14ac:dyDescent="0.3">
      <c r="A161" s="55" t="s">
        <v>757</v>
      </c>
      <c r="B161" s="143" t="s">
        <v>1005</v>
      </c>
      <c r="C161" s="143"/>
      <c r="D161" s="143"/>
      <c r="E161" s="143"/>
      <c r="F161" s="87"/>
      <c r="G161" s="89"/>
      <c r="H161" s="87"/>
      <c r="I161" s="89"/>
      <c r="J161" s="106" t="str">
        <f>IF(CS2="Y",CR13,TEXT(SUM(_xlfn.NUMBERVALUE(F161)+_xlfn.NUMBERVALUE(H161)),"0.00"))</f>
        <v>0.00</v>
      </c>
      <c r="K161" s="107"/>
      <c r="L161" s="100"/>
      <c r="M161" s="101"/>
      <c r="N161" s="89"/>
      <c r="O161" s="100"/>
      <c r="P161" s="101"/>
      <c r="Q161" s="89"/>
      <c r="R161" s="100"/>
      <c r="S161" s="101"/>
      <c r="T161" s="89"/>
      <c r="AD161" s="41">
        <f>ROW()</f>
        <v>161</v>
      </c>
      <c r="AR161" s="41" t="s">
        <v>549</v>
      </c>
      <c r="AS161" s="41" t="s">
        <v>979</v>
      </c>
      <c r="AT161" s="41" t="s">
        <v>1003</v>
      </c>
      <c r="AU161" s="54" t="s">
        <v>973</v>
      </c>
      <c r="AV161" s="41" t="s">
        <v>84</v>
      </c>
      <c r="AW161" s="42" t="b">
        <v>0</v>
      </c>
      <c r="AY161" s="42" t="b">
        <v>1</v>
      </c>
      <c r="AZ161" s="42" t="b">
        <v>0</v>
      </c>
      <c r="BB161" s="41" t="s">
        <v>1009</v>
      </c>
      <c r="BC161" s="41" t="s">
        <v>348</v>
      </c>
      <c r="BD161" s="42" t="b">
        <v>1</v>
      </c>
      <c r="BE161" s="64" t="str">
        <f>I265</f>
        <v>0.00</v>
      </c>
      <c r="BF161" s="41" t="str">
        <f>""&amp;I265</f>
        <v>0.00</v>
      </c>
      <c r="BG161" s="41" t="b">
        <v>0</v>
      </c>
      <c r="BH161" s="41" t="b">
        <v>0</v>
      </c>
      <c r="BK161" s="41" t="e">
        <f t="shared" ca="1" si="16"/>
        <v>#N/A</v>
      </c>
      <c r="BL161" s="41" t="e">
        <f t="shared" ca="1" si="17"/>
        <v>#N/A</v>
      </c>
      <c r="CN161" s="41" t="s">
        <v>1512</v>
      </c>
    </row>
    <row r="162" spans="1:92" ht="14.4" x14ac:dyDescent="0.3">
      <c r="A162" s="55" t="s">
        <v>757</v>
      </c>
      <c r="B162" s="143" t="s">
        <v>1010</v>
      </c>
      <c r="C162" s="143"/>
      <c r="D162" s="143"/>
      <c r="E162" s="143"/>
      <c r="F162" s="87"/>
      <c r="G162" s="89"/>
      <c r="H162" s="87"/>
      <c r="I162" s="89"/>
      <c r="J162" s="106" t="str">
        <f>IF(CS2="Y",CR14,TEXT(SUM(_xlfn.NUMBERVALUE(F162)+_xlfn.NUMBERVALUE(H162)),"0.00"))</f>
        <v>0.00</v>
      </c>
      <c r="K162" s="107"/>
      <c r="L162" s="100"/>
      <c r="M162" s="101"/>
      <c r="N162" s="89"/>
      <c r="O162" s="100"/>
      <c r="P162" s="101"/>
      <c r="Q162" s="89"/>
      <c r="R162" s="100"/>
      <c r="S162" s="101"/>
      <c r="T162" s="89"/>
      <c r="AD162" s="41">
        <f>ROW()</f>
        <v>162</v>
      </c>
      <c r="AR162" s="41" t="s">
        <v>549</v>
      </c>
      <c r="AS162" s="41" t="s">
        <v>985</v>
      </c>
      <c r="AT162" s="41" t="s">
        <v>1003</v>
      </c>
      <c r="AU162" s="54" t="s">
        <v>973</v>
      </c>
      <c r="AV162" s="41" t="s">
        <v>87</v>
      </c>
      <c r="AW162" s="42" t="b">
        <v>0</v>
      </c>
      <c r="AY162" s="42" t="b">
        <v>1</v>
      </c>
      <c r="AZ162" s="42" t="b">
        <v>0</v>
      </c>
      <c r="BB162" s="41" t="s">
        <v>1014</v>
      </c>
      <c r="BC162" s="41" t="s">
        <v>348</v>
      </c>
      <c r="BD162" s="42" t="b">
        <v>1</v>
      </c>
      <c r="BE162" s="41" t="str">
        <f>N265</f>
        <v>0.00</v>
      </c>
      <c r="BF162" s="41" t="str">
        <f>""&amp;N265</f>
        <v>0.00</v>
      </c>
      <c r="BG162" s="41" t="b">
        <v>0</v>
      </c>
      <c r="BH162" s="41" t="b">
        <v>0</v>
      </c>
      <c r="BK162" s="41" t="e">
        <f t="shared" ca="1" si="16"/>
        <v>#N/A</v>
      </c>
      <c r="BL162" s="41" t="e">
        <f t="shared" ca="1" si="17"/>
        <v>#N/A</v>
      </c>
      <c r="CN162" s="41" t="s">
        <v>1392</v>
      </c>
    </row>
    <row r="163" spans="1:92" ht="14.4" x14ac:dyDescent="0.3">
      <c r="A163" s="55" t="s">
        <v>757</v>
      </c>
      <c r="B163" s="143" t="s">
        <v>1015</v>
      </c>
      <c r="C163" s="143"/>
      <c r="D163" s="143"/>
      <c r="E163" s="143"/>
      <c r="F163" s="87"/>
      <c r="G163" s="89"/>
      <c r="H163" s="87"/>
      <c r="I163" s="89"/>
      <c r="J163" s="106" t="str">
        <f>IF(CS2="Y",CR15,TEXT(SUM(_xlfn.NUMBERVALUE(F163)+_xlfn.NUMBERVALUE(H163)),"0.00"))</f>
        <v>0.00</v>
      </c>
      <c r="K163" s="107"/>
      <c r="L163" s="100"/>
      <c r="M163" s="101"/>
      <c r="N163" s="89"/>
      <c r="O163" s="100"/>
      <c r="P163" s="101"/>
      <c r="Q163" s="89"/>
      <c r="R163" s="100"/>
      <c r="S163" s="101"/>
      <c r="T163" s="89"/>
      <c r="AD163" s="41">
        <f>ROW()</f>
        <v>163</v>
      </c>
      <c r="AR163" s="41" t="s">
        <v>549</v>
      </c>
      <c r="AS163" s="41" t="s">
        <v>991</v>
      </c>
      <c r="AT163" s="41" t="s">
        <v>1003</v>
      </c>
      <c r="AU163" s="54" t="s">
        <v>973</v>
      </c>
      <c r="AV163" s="41" t="s">
        <v>90</v>
      </c>
      <c r="AW163" s="42" t="b">
        <v>0</v>
      </c>
      <c r="AY163" s="42" t="b">
        <v>1</v>
      </c>
      <c r="AZ163" s="42" t="b">
        <v>0</v>
      </c>
      <c r="BB163" s="41" t="s">
        <v>1019</v>
      </c>
      <c r="BC163" s="41" t="s">
        <v>348</v>
      </c>
      <c r="BD163" s="42" t="b">
        <v>1</v>
      </c>
      <c r="BE163" s="41" t="str">
        <f>N269</f>
        <v>0</v>
      </c>
      <c r="BF163" s="41" t="str">
        <f>""&amp;N269</f>
        <v>0</v>
      </c>
      <c r="BG163" s="41" t="b">
        <v>1</v>
      </c>
      <c r="BH163" s="41" t="b">
        <v>0</v>
      </c>
      <c r="BK163" s="41" t="e">
        <f t="shared" ca="1" si="16"/>
        <v>#N/A</v>
      </c>
      <c r="BL163" s="41" t="e">
        <f t="shared" ca="1" si="17"/>
        <v>#N/A</v>
      </c>
      <c r="CN163" s="41" t="s">
        <v>1478</v>
      </c>
    </row>
    <row r="164" spans="1:92" ht="20.55" customHeight="1" x14ac:dyDescent="0.3">
      <c r="A164" s="55" t="s">
        <v>757</v>
      </c>
      <c r="B164" s="187" t="s">
        <v>1020</v>
      </c>
      <c r="C164" s="187"/>
      <c r="D164" s="187"/>
      <c r="E164" s="187"/>
      <c r="F164" s="174"/>
      <c r="G164" s="176"/>
      <c r="H164" s="174"/>
      <c r="I164" s="176"/>
      <c r="J164" s="180" t="str">
        <f>IF(CS2="Y",CR16,TEXT(SUM(_xlfn.NUMBERVALUE(F164)+_xlfn.NUMBERVALUE(H164)),"0.00"))</f>
        <v>0.00</v>
      </c>
      <c r="K164" s="181"/>
      <c r="L164" s="174"/>
      <c r="M164" s="175"/>
      <c r="N164" s="176"/>
      <c r="O164" s="174"/>
      <c r="P164" s="175"/>
      <c r="Q164" s="176"/>
      <c r="R164" s="174"/>
      <c r="S164" s="175"/>
      <c r="T164" s="176"/>
      <c r="AD164" s="41">
        <f>ROW()</f>
        <v>164</v>
      </c>
      <c r="AR164" s="41" t="s">
        <v>549</v>
      </c>
      <c r="AS164" s="41" t="s">
        <v>1024</v>
      </c>
      <c r="AT164" s="41" t="s">
        <v>1003</v>
      </c>
      <c r="AU164" s="54" t="s">
        <v>973</v>
      </c>
      <c r="AV164" s="41" t="s">
        <v>93</v>
      </c>
      <c r="AW164" s="42" t="b">
        <v>0</v>
      </c>
      <c r="AY164" s="42" t="b">
        <v>1</v>
      </c>
      <c r="AZ164" s="42" t="b">
        <v>0</v>
      </c>
      <c r="BB164" s="41" t="s">
        <v>1025</v>
      </c>
      <c r="BC164" s="41" t="s">
        <v>348</v>
      </c>
      <c r="BD164" s="42" t="b">
        <v>1</v>
      </c>
      <c r="BE164" s="41" t="str">
        <f>N271</f>
        <v>-315657000</v>
      </c>
      <c r="BF164" s="41" t="str">
        <f>""&amp;N271</f>
        <v>-315657000</v>
      </c>
      <c r="BG164" s="41" t="b">
        <v>1</v>
      </c>
      <c r="BH164" s="41" t="b">
        <v>0</v>
      </c>
      <c r="BK164" s="41" t="e">
        <f t="shared" ca="1" si="16"/>
        <v>#N/A</v>
      </c>
      <c r="BL164" s="41" t="e">
        <f t="shared" ca="1" si="17"/>
        <v>#N/A</v>
      </c>
      <c r="CN164" s="41" t="s">
        <v>1459</v>
      </c>
    </row>
    <row r="165" spans="1:92" ht="16.95" customHeight="1" x14ac:dyDescent="0.3">
      <c r="A165" s="55" t="s">
        <v>757</v>
      </c>
      <c r="B165" s="90"/>
      <c r="C165" s="90"/>
      <c r="D165" s="90"/>
      <c r="E165" s="186"/>
      <c r="F165" s="177"/>
      <c r="G165" s="179"/>
      <c r="H165" s="177"/>
      <c r="I165" s="179"/>
      <c r="J165" s="182"/>
      <c r="K165" s="183"/>
      <c r="L165" s="177"/>
      <c r="M165" s="178"/>
      <c r="N165" s="179"/>
      <c r="O165" s="177"/>
      <c r="P165" s="178"/>
      <c r="Q165" s="179"/>
      <c r="R165" s="177"/>
      <c r="S165" s="178"/>
      <c r="T165" s="179"/>
      <c r="AD165" s="41">
        <f>ROW()</f>
        <v>165</v>
      </c>
      <c r="AR165" s="41" t="s">
        <v>549</v>
      </c>
      <c r="AS165" s="41" t="s">
        <v>1027</v>
      </c>
      <c r="AT165" s="41" t="s">
        <v>1003</v>
      </c>
      <c r="AU165" s="54" t="s">
        <v>973</v>
      </c>
      <c r="AV165" s="41" t="s">
        <v>96</v>
      </c>
      <c r="AW165" s="42" t="b">
        <v>1</v>
      </c>
      <c r="AY165" s="42" t="b">
        <v>1</v>
      </c>
      <c r="AZ165" s="42" t="b">
        <v>0</v>
      </c>
      <c r="BB165" s="41" t="s">
        <v>1028</v>
      </c>
      <c r="BC165" s="41" t="s">
        <v>458</v>
      </c>
      <c r="BD165" s="42" t="b">
        <v>0</v>
      </c>
      <c r="BE165" s="41" t="s">
        <v>1029</v>
      </c>
      <c r="BF165" s="41" t="s">
        <v>1029</v>
      </c>
      <c r="BG165" s="41" t="b">
        <v>0</v>
      </c>
      <c r="BH165" s="41" t="b">
        <v>0</v>
      </c>
      <c r="BK165" s="41" t="s">
        <v>460</v>
      </c>
      <c r="BL165" s="41" t="s">
        <v>460</v>
      </c>
      <c r="CN165" s="41" t="s">
        <v>1440</v>
      </c>
    </row>
    <row r="166" spans="1:92" ht="14.4" x14ac:dyDescent="0.3">
      <c r="A166" s="55" t="s">
        <v>757</v>
      </c>
      <c r="B166" s="170" t="s">
        <v>1030</v>
      </c>
      <c r="C166" s="143"/>
      <c r="D166" s="143"/>
      <c r="E166" s="143"/>
      <c r="F166" s="106" t="str">
        <f>TEXT((_xlfn.NUMBERVALUE(F147)+_xlfn.NUMBERVALUE(F148))-_xlfn.NUMBERVALUE(F160),"0.00")</f>
        <v>140110.00</v>
      </c>
      <c r="G166" s="107"/>
      <c r="H166" s="106" t="str">
        <f>TEXT((_xlfn.NUMBERVALUE(H147)+_xlfn.NUMBERVALUE(H148))-_xlfn.NUMBERVALUE(H160),"0.00")</f>
        <v>4328010.00</v>
      </c>
      <c r="I166" s="107"/>
      <c r="J166" s="106" t="str">
        <f>TEXT(SUM(_xlfn.NUMBERVALUE(F166)+_xlfn.NUMBERVALUE(H166)),"0.00")</f>
        <v>4468120.00</v>
      </c>
      <c r="K166" s="107"/>
      <c r="L166" s="106" t="str">
        <f>TEXT((_xlfn.NUMBERVALUE(L147)+_xlfn.NUMBERVALUE(L148))-_xlfn.NUMBERVALUE(L160),"0.00")</f>
        <v>44681200.00</v>
      </c>
      <c r="M166" s="158"/>
      <c r="N166" s="107"/>
      <c r="O166" s="106" t="str">
        <f>TEXT((_xlfn.NUMBERVALUE(O147)+_xlfn.NUMBERVALUE(O148))-_xlfn.NUMBERVALUE(O160),"0.00")</f>
        <v>44681200.00</v>
      </c>
      <c r="P166" s="158"/>
      <c r="Q166" s="107"/>
      <c r="R166" s="106" t="str">
        <f>TEXT((_xlfn.NUMBERVALUE(R147)+_xlfn.NUMBERVALUE(R148))-_xlfn.NUMBERVALUE(R160),"0.00")</f>
        <v>0.00</v>
      </c>
      <c r="S166" s="158"/>
      <c r="T166" s="107"/>
      <c r="AD166" s="41">
        <f>ROW()</f>
        <v>166</v>
      </c>
      <c r="AR166" s="49" t="s">
        <v>601</v>
      </c>
      <c r="AS166" s="49" t="s">
        <v>434</v>
      </c>
      <c r="AT166" s="49" t="s">
        <v>1031</v>
      </c>
      <c r="AU166" s="54">
        <v>0</v>
      </c>
      <c r="AV166" s="49" t="s">
        <v>81</v>
      </c>
      <c r="AW166" s="42" t="b">
        <v>0</v>
      </c>
      <c r="AY166" s="42" t="b">
        <v>0</v>
      </c>
      <c r="AZ166" s="42" t="b">
        <v>0</v>
      </c>
      <c r="BB166" s="41" t="s">
        <v>1032</v>
      </c>
      <c r="BC166" s="41" t="s">
        <v>458</v>
      </c>
      <c r="BD166" s="42" t="b">
        <v>0</v>
      </c>
      <c r="BE166" s="41" t="s">
        <v>915</v>
      </c>
      <c r="BF166" s="41" t="s">
        <v>915</v>
      </c>
      <c r="BG166" s="41" t="b">
        <v>0</v>
      </c>
      <c r="BH166" s="41" t="b">
        <v>0</v>
      </c>
      <c r="BK166" s="41" t="s">
        <v>460</v>
      </c>
      <c r="BL166" s="41" t="s">
        <v>460</v>
      </c>
      <c r="CN166" s="41" t="s">
        <v>1415</v>
      </c>
    </row>
    <row r="167" spans="1:92" ht="14.4" x14ac:dyDescent="0.3">
      <c r="A167" s="55" t="s">
        <v>757</v>
      </c>
      <c r="B167" s="170" t="s">
        <v>1033</v>
      </c>
      <c r="C167" s="143"/>
      <c r="D167" s="143"/>
      <c r="E167" s="143"/>
      <c r="F167" s="148"/>
      <c r="G167" s="148"/>
      <c r="H167" s="148"/>
      <c r="I167" s="148"/>
      <c r="J167" s="149"/>
      <c r="K167" s="149"/>
      <c r="L167" s="148"/>
      <c r="M167" s="148"/>
      <c r="N167" s="148"/>
      <c r="O167" s="148"/>
      <c r="P167" s="148"/>
      <c r="Q167" s="148"/>
      <c r="R167" s="148"/>
      <c r="S167" s="148"/>
      <c r="T167" s="148"/>
      <c r="AD167" s="41">
        <f>ROW()</f>
        <v>167</v>
      </c>
      <c r="AR167" s="49" t="s">
        <v>601</v>
      </c>
      <c r="AS167" s="49" t="s">
        <v>1034</v>
      </c>
      <c r="AT167" s="49" t="s">
        <v>1031</v>
      </c>
      <c r="AU167" s="41">
        <v>0</v>
      </c>
      <c r="AV167" s="49" t="s">
        <v>84</v>
      </c>
      <c r="AW167" s="42" t="b">
        <v>0</v>
      </c>
      <c r="AY167" s="42" t="b">
        <v>0</v>
      </c>
      <c r="AZ167" s="42" t="b">
        <v>0</v>
      </c>
      <c r="BB167" s="41" t="s">
        <v>1035</v>
      </c>
      <c r="BC167" s="41" t="s">
        <v>458</v>
      </c>
      <c r="BD167" s="42" t="b">
        <v>0</v>
      </c>
      <c r="BE167" s="41" t="s">
        <v>681</v>
      </c>
      <c r="BF167" s="41" t="s">
        <v>681</v>
      </c>
      <c r="BG167" s="41" t="b">
        <v>0</v>
      </c>
      <c r="BH167" s="41" t="b">
        <v>0</v>
      </c>
      <c r="BK167" s="41" t="s">
        <v>460</v>
      </c>
      <c r="BL167" s="41" t="s">
        <v>460</v>
      </c>
      <c r="CN167" s="41" t="s">
        <v>1229</v>
      </c>
    </row>
    <row r="168" spans="1:92" ht="14.4" x14ac:dyDescent="0.3">
      <c r="A168" s="55" t="s">
        <v>757</v>
      </c>
      <c r="B168" s="170" t="s">
        <v>927</v>
      </c>
      <c r="C168" s="143"/>
      <c r="D168" s="143"/>
      <c r="E168" s="143"/>
      <c r="F168" s="87"/>
      <c r="G168" s="89"/>
      <c r="H168" s="87"/>
      <c r="I168" s="89"/>
      <c r="J168" s="106" t="str">
        <f>IF(CS2="Y",CR17,TEXT(SUM(_xlfn.NUMBERVALUE(F168)+_xlfn.NUMBERVALUE(H168)),"0.00"))</f>
        <v>0.00</v>
      </c>
      <c r="K168" s="107"/>
      <c r="L168" s="87"/>
      <c r="M168" s="88"/>
      <c r="N168" s="89"/>
      <c r="O168" s="87"/>
      <c r="P168" s="88"/>
      <c r="Q168" s="89"/>
      <c r="R168" s="138"/>
      <c r="S168" s="139"/>
      <c r="T168" s="140"/>
      <c r="AD168" s="41">
        <f>ROW()</f>
        <v>168</v>
      </c>
      <c r="AR168" s="49" t="s">
        <v>601</v>
      </c>
      <c r="AS168" s="49" t="s">
        <v>857</v>
      </c>
      <c r="AT168" s="49" t="s">
        <v>1031</v>
      </c>
      <c r="AU168" s="41">
        <v>0</v>
      </c>
      <c r="AV168" s="49" t="s">
        <v>87</v>
      </c>
      <c r="AW168" s="42" t="b">
        <v>0</v>
      </c>
      <c r="AY168" s="42" t="b">
        <v>0</v>
      </c>
      <c r="AZ168" s="42" t="b">
        <v>0</v>
      </c>
      <c r="BB168" s="41" t="s">
        <v>1041</v>
      </c>
      <c r="BC168" s="41" t="s">
        <v>348</v>
      </c>
      <c r="BD168" s="42" t="b">
        <v>1</v>
      </c>
      <c r="BE168" s="41" t="str">
        <f>I280</f>
        <v>1449001</v>
      </c>
      <c r="BF168" s="41" t="str">
        <f>""&amp;I280</f>
        <v>1449001</v>
      </c>
      <c r="BG168" s="41" t="b">
        <v>1</v>
      </c>
      <c r="BH168" s="41" t="b">
        <v>0</v>
      </c>
      <c r="BK168" s="41" t="e">
        <f t="shared" ref="BK168:BK182" ca="1" si="18">_xlfn.FORMULATEXT(BE168)</f>
        <v>#N/A</v>
      </c>
      <c r="BL168" s="41" t="e">
        <f t="shared" ref="BL168:BL182" ca="1" si="19">_xlfn.FORMULATEXT(BE168)</f>
        <v>#N/A</v>
      </c>
      <c r="CN168" s="41" t="s">
        <v>1184</v>
      </c>
    </row>
    <row r="169" spans="1:92" ht="14.4" x14ac:dyDescent="0.3">
      <c r="A169" s="55" t="s">
        <v>757</v>
      </c>
      <c r="B169" s="170" t="s">
        <v>935</v>
      </c>
      <c r="C169" s="143"/>
      <c r="D169" s="143"/>
      <c r="E169" s="143"/>
      <c r="F169" s="106" t="str" cm="1">
        <f t="array" ref="F169">TEXT(SUM(_xlfn.NUMBERVALUE(F170:G173)),"0.00")</f>
        <v>0.00</v>
      </c>
      <c r="G169" s="107"/>
      <c r="H169" s="106" t="str" cm="1">
        <f t="array" ref="H169">TEXT(SUM(_xlfn.NUMBERVALUE(H170:I173)),"0.00")</f>
        <v>0.00</v>
      </c>
      <c r="I169" s="107"/>
      <c r="J169" s="106" t="str">
        <f>TEXT(SUM(_xlfn.NUMBERVALUE(F169)+_xlfn.NUMBERVALUE(H169)),"0.00")</f>
        <v>0.00</v>
      </c>
      <c r="K169" s="107"/>
      <c r="L169" s="106" t="str" cm="1">
        <f t="array" ref="L169">TEXT(SUM(_xlfn.NUMBERVALUE(L170:N173)),"0.00")</f>
        <v>0.00</v>
      </c>
      <c r="M169" s="158"/>
      <c r="N169" s="107"/>
      <c r="O169" s="106" t="str" cm="1">
        <f t="array" ref="O169">TEXT(SUM(_xlfn.NUMBERVALUE(O170:Q173)),"0.00")</f>
        <v>0.00</v>
      </c>
      <c r="P169" s="158"/>
      <c r="Q169" s="107"/>
      <c r="R169" s="106" t="str" cm="1">
        <f t="array" ref="R169">TEXT(SUM(_xlfn.NUMBERVALUE(R170:T173)),"0.00")</f>
        <v>0.00</v>
      </c>
      <c r="S169" s="158"/>
      <c r="T169" s="107"/>
      <c r="AD169" s="41">
        <f>ROW()</f>
        <v>169</v>
      </c>
      <c r="AR169" s="49" t="s">
        <v>601</v>
      </c>
      <c r="AS169" s="49" t="s">
        <v>1042</v>
      </c>
      <c r="AT169" s="49" t="s">
        <v>1031</v>
      </c>
      <c r="AU169" s="41">
        <v>0</v>
      </c>
      <c r="AV169" s="49" t="s">
        <v>90</v>
      </c>
      <c r="AW169" s="42" t="b">
        <v>1</v>
      </c>
      <c r="AY169" s="42" t="b">
        <v>0</v>
      </c>
      <c r="AZ169" s="42" t="b">
        <v>0</v>
      </c>
      <c r="BB169" s="41" t="s">
        <v>1043</v>
      </c>
      <c r="BC169" s="41" t="s">
        <v>348</v>
      </c>
      <c r="BD169" s="42" t="b">
        <v>1</v>
      </c>
      <c r="BE169" s="41">
        <f>I281</f>
        <v>0</v>
      </c>
      <c r="BF169" s="41" t="str">
        <f>""&amp;I281</f>
        <v/>
      </c>
      <c r="BG169" s="41" t="b">
        <v>1</v>
      </c>
      <c r="BH169" s="41" t="b">
        <v>0</v>
      </c>
      <c r="BK169" s="41" t="e">
        <f t="shared" ca="1" si="18"/>
        <v>#N/A</v>
      </c>
      <c r="BL169" s="41" t="e">
        <f t="shared" ca="1" si="19"/>
        <v>#N/A</v>
      </c>
      <c r="CN169" s="41" t="s">
        <v>1169</v>
      </c>
    </row>
    <row r="170" spans="1:92" ht="14.4" x14ac:dyDescent="0.3">
      <c r="A170" s="55" t="s">
        <v>757</v>
      </c>
      <c r="B170" s="143" t="s">
        <v>1044</v>
      </c>
      <c r="C170" s="143"/>
      <c r="D170" s="143"/>
      <c r="E170" s="143"/>
      <c r="F170" s="87"/>
      <c r="G170" s="89"/>
      <c r="H170" s="87"/>
      <c r="I170" s="89"/>
      <c r="J170" s="106" t="str">
        <f>IF(CS2="Y",CR18,TEXT(SUM(_xlfn.NUMBERVALUE(F170)+_xlfn.NUMBERVALUE(H170)),"0.00"))</f>
        <v>0.00</v>
      </c>
      <c r="K170" s="107"/>
      <c r="L170" s="87"/>
      <c r="M170" s="88"/>
      <c r="N170" s="89"/>
      <c r="O170" s="87"/>
      <c r="P170" s="88"/>
      <c r="Q170" s="89"/>
      <c r="R170" s="87"/>
      <c r="S170" s="88"/>
      <c r="T170" s="89"/>
      <c r="AD170" s="41">
        <f>ROW()</f>
        <v>170</v>
      </c>
      <c r="AR170" s="49" t="s">
        <v>601</v>
      </c>
      <c r="AS170" s="49" t="s">
        <v>1048</v>
      </c>
      <c r="AT170" s="49" t="s">
        <v>1031</v>
      </c>
      <c r="AU170" s="41">
        <v>0</v>
      </c>
      <c r="AV170" s="49" t="s">
        <v>93</v>
      </c>
      <c r="AW170" s="42" t="b">
        <v>0</v>
      </c>
      <c r="AY170" s="42" t="b">
        <v>0</v>
      </c>
      <c r="AZ170" s="42" t="b">
        <v>0</v>
      </c>
      <c r="BB170" s="41" t="s">
        <v>1049</v>
      </c>
      <c r="BC170" s="41" t="s">
        <v>348</v>
      </c>
      <c r="BD170" s="42" t="b">
        <v>1</v>
      </c>
      <c r="BE170" s="41">
        <f>I282</f>
        <v>0</v>
      </c>
      <c r="BF170" s="41" t="str">
        <f>""&amp;I282</f>
        <v/>
      </c>
      <c r="BG170" s="41" t="b">
        <v>1</v>
      </c>
      <c r="BH170" s="41" t="b">
        <v>0</v>
      </c>
      <c r="BK170" s="41" t="e">
        <f t="shared" ca="1" si="18"/>
        <v>#N/A</v>
      </c>
      <c r="BL170" s="41" t="e">
        <f t="shared" ca="1" si="19"/>
        <v>#N/A</v>
      </c>
      <c r="CN170" s="41" t="s">
        <v>1150</v>
      </c>
    </row>
    <row r="171" spans="1:92" ht="14.4" x14ac:dyDescent="0.3">
      <c r="A171" s="55" t="s">
        <v>757</v>
      </c>
      <c r="B171" s="143" t="s">
        <v>1050</v>
      </c>
      <c r="C171" s="143"/>
      <c r="D171" s="143"/>
      <c r="E171" s="143"/>
      <c r="F171" s="87"/>
      <c r="G171" s="89"/>
      <c r="H171" s="87"/>
      <c r="I171" s="89"/>
      <c r="J171" s="106" t="str">
        <f>IF(CS2="Y",CR19,TEXT(SUM(_xlfn.NUMBERVALUE(F171)+_xlfn.NUMBERVALUE(H171)),"0.00"))</f>
        <v>0.00</v>
      </c>
      <c r="K171" s="107"/>
      <c r="L171" s="87"/>
      <c r="M171" s="88"/>
      <c r="N171" s="89"/>
      <c r="O171" s="87"/>
      <c r="P171" s="88"/>
      <c r="Q171" s="89"/>
      <c r="R171" s="87"/>
      <c r="S171" s="88"/>
      <c r="T171" s="89"/>
      <c r="AD171" s="41">
        <f>ROW()</f>
        <v>171</v>
      </c>
      <c r="AR171" s="49" t="s">
        <v>609</v>
      </c>
      <c r="AS171" s="49" t="s">
        <v>434</v>
      </c>
      <c r="AT171" s="49" t="s">
        <v>1054</v>
      </c>
      <c r="AU171" s="41">
        <v>0</v>
      </c>
      <c r="AV171" s="49" t="s">
        <v>81</v>
      </c>
      <c r="AW171" s="42" t="b">
        <v>0</v>
      </c>
      <c r="AY171" s="42" t="b">
        <v>0</v>
      </c>
      <c r="AZ171" s="42" t="b">
        <v>0</v>
      </c>
      <c r="BB171" s="41" t="s">
        <v>1055</v>
      </c>
      <c r="BC171" s="41" t="s">
        <v>348</v>
      </c>
      <c r="BD171" s="42" t="b">
        <v>1</v>
      </c>
      <c r="BE171" s="41">
        <f t="shared" ref="BE171:BE182" si="20">I284</f>
        <v>0</v>
      </c>
      <c r="BF171" s="41" t="str">
        <f t="shared" ref="BF171:BF182" si="21">""&amp;I284</f>
        <v/>
      </c>
      <c r="BG171" s="41" t="b">
        <v>1</v>
      </c>
      <c r="BH171" s="41" t="b">
        <v>0</v>
      </c>
      <c r="BK171" s="41" t="e">
        <f t="shared" ca="1" si="18"/>
        <v>#N/A</v>
      </c>
      <c r="BL171" s="41" t="e">
        <f t="shared" ca="1" si="19"/>
        <v>#N/A</v>
      </c>
      <c r="CN171" s="41" t="s">
        <v>1125</v>
      </c>
    </row>
    <row r="172" spans="1:92" ht="14.4" x14ac:dyDescent="0.3">
      <c r="A172" s="55" t="s">
        <v>757</v>
      </c>
      <c r="B172" s="185" t="s">
        <v>1056</v>
      </c>
      <c r="C172" s="185"/>
      <c r="D172" s="185"/>
      <c r="E172" s="185"/>
      <c r="F172" s="174"/>
      <c r="G172" s="176"/>
      <c r="H172" s="174"/>
      <c r="I172" s="176"/>
      <c r="J172" s="180" t="str">
        <f>IF(CS2="Y",CR20,TEXT(SUM(_xlfn.NUMBERVALUE(F172)+_xlfn.NUMBERVALUE(H172)),"0.00"))</f>
        <v>0.00</v>
      </c>
      <c r="K172" s="181"/>
      <c r="L172" s="174"/>
      <c r="M172" s="175"/>
      <c r="N172" s="176"/>
      <c r="O172" s="174"/>
      <c r="P172" s="175"/>
      <c r="Q172" s="176"/>
      <c r="R172" s="174"/>
      <c r="S172" s="175"/>
      <c r="T172" s="176"/>
      <c r="AD172" s="41">
        <f>ROW()</f>
        <v>172</v>
      </c>
      <c r="AR172" s="49" t="s">
        <v>609</v>
      </c>
      <c r="AS172" s="49" t="s">
        <v>1034</v>
      </c>
      <c r="AT172" s="49" t="s">
        <v>1054</v>
      </c>
      <c r="AU172" s="41">
        <v>0</v>
      </c>
      <c r="AV172" s="49" t="s">
        <v>84</v>
      </c>
      <c r="AW172" s="42" t="b">
        <v>0</v>
      </c>
      <c r="AY172" s="42" t="b">
        <v>0</v>
      </c>
      <c r="AZ172" s="42" t="b">
        <v>0</v>
      </c>
      <c r="BB172" s="41" t="s">
        <v>1060</v>
      </c>
      <c r="BC172" s="41" t="s">
        <v>348</v>
      </c>
      <c r="BD172" s="42" t="b">
        <v>1</v>
      </c>
      <c r="BE172" s="41">
        <f t="shared" si="20"/>
        <v>0</v>
      </c>
      <c r="BF172" s="41" t="str">
        <f t="shared" si="21"/>
        <v/>
      </c>
      <c r="BG172" s="41" t="b">
        <v>1</v>
      </c>
      <c r="BH172" s="41" t="b">
        <v>0</v>
      </c>
      <c r="BK172" s="41" t="e">
        <f t="shared" ca="1" si="18"/>
        <v>#N/A</v>
      </c>
      <c r="BL172" s="41" t="e">
        <f t="shared" ca="1" si="19"/>
        <v>#N/A</v>
      </c>
      <c r="CN172" s="41" t="s">
        <v>1111</v>
      </c>
    </row>
    <row r="173" spans="1:92" ht="14.4" x14ac:dyDescent="0.3">
      <c r="A173" s="55" t="s">
        <v>757</v>
      </c>
      <c r="B173" s="90"/>
      <c r="C173" s="90"/>
      <c r="D173" s="90"/>
      <c r="E173" s="186"/>
      <c r="F173" s="177"/>
      <c r="G173" s="179"/>
      <c r="H173" s="177"/>
      <c r="I173" s="179"/>
      <c r="J173" s="182"/>
      <c r="K173" s="183"/>
      <c r="L173" s="177"/>
      <c r="M173" s="178"/>
      <c r="N173" s="179"/>
      <c r="O173" s="177"/>
      <c r="P173" s="178"/>
      <c r="Q173" s="179"/>
      <c r="R173" s="177"/>
      <c r="S173" s="178"/>
      <c r="T173" s="179"/>
      <c r="AD173" s="41">
        <f>ROW()</f>
        <v>173</v>
      </c>
      <c r="AR173" s="49" t="s">
        <v>609</v>
      </c>
      <c r="AS173" s="49" t="s">
        <v>857</v>
      </c>
      <c r="AT173" s="49" t="s">
        <v>1054</v>
      </c>
      <c r="AU173" s="41">
        <v>0</v>
      </c>
      <c r="AV173" s="49" t="s">
        <v>87</v>
      </c>
      <c r="AW173" s="42" t="b">
        <v>0</v>
      </c>
      <c r="AY173" s="42" t="b">
        <v>0</v>
      </c>
      <c r="AZ173" s="42" t="b">
        <v>0</v>
      </c>
      <c r="BB173" s="41" t="s">
        <v>1062</v>
      </c>
      <c r="BC173" s="41" t="s">
        <v>348</v>
      </c>
      <c r="BD173" s="42" t="b">
        <v>1</v>
      </c>
      <c r="BE173" s="41">
        <f t="shared" si="20"/>
        <v>0</v>
      </c>
      <c r="BF173" s="41" t="str">
        <f t="shared" si="21"/>
        <v/>
      </c>
      <c r="BG173" s="41" t="b">
        <v>1</v>
      </c>
      <c r="BH173" s="41" t="b">
        <v>0</v>
      </c>
      <c r="BK173" s="41" t="e">
        <f t="shared" ca="1" si="18"/>
        <v>#N/A</v>
      </c>
      <c r="BL173" s="41" t="e">
        <f t="shared" ca="1" si="19"/>
        <v>#N/A</v>
      </c>
      <c r="CN173" s="41" t="s">
        <v>1096</v>
      </c>
    </row>
    <row r="174" spans="1:92" ht="14.4" x14ac:dyDescent="0.3">
      <c r="A174" s="55" t="s">
        <v>757</v>
      </c>
      <c r="B174" s="170" t="s">
        <v>1002</v>
      </c>
      <c r="C174" s="143"/>
      <c r="D174" s="143"/>
      <c r="E174" s="143"/>
      <c r="F174" s="106" t="str" cm="1">
        <f t="array" ref="F174">TEXT(SUM(_xlfn.NUMBERVALUE(F175:G179)),"0.00")</f>
        <v>0.00</v>
      </c>
      <c r="G174" s="107"/>
      <c r="H174" s="106" t="str" cm="1">
        <f t="array" ref="H174">TEXT(SUM(_xlfn.NUMBERVALUE(H175:I179)),"0.00")</f>
        <v>0.00</v>
      </c>
      <c r="I174" s="107"/>
      <c r="J174" s="106" t="str">
        <f>TEXT(SUM(_xlfn.NUMBERVALUE(F174)+_xlfn.NUMBERVALUE(H174)),"0.00")</f>
        <v>0.00</v>
      </c>
      <c r="K174" s="107"/>
      <c r="L174" s="106" t="str" cm="1">
        <f t="array" ref="L174">TEXT(SUM(_xlfn.NUMBERVALUE(L175:N179)),"0.00")</f>
        <v>0.00</v>
      </c>
      <c r="M174" s="158"/>
      <c r="N174" s="107"/>
      <c r="O174" s="106" t="str" cm="1">
        <f t="array" ref="O174">TEXT(SUM(_xlfn.NUMBERVALUE(O175:Q179)),"0.00")</f>
        <v>0.00</v>
      </c>
      <c r="P174" s="158"/>
      <c r="Q174" s="107"/>
      <c r="R174" s="106" t="str" cm="1">
        <f t="array" ref="R174">TEXT(SUM(_xlfn.NUMBERVALUE(R175:T179)),"0.00")</f>
        <v>0.00</v>
      </c>
      <c r="S174" s="158"/>
      <c r="T174" s="107"/>
      <c r="AD174" s="41">
        <f>ROW()</f>
        <v>174</v>
      </c>
      <c r="AR174" s="49" t="s">
        <v>609</v>
      </c>
      <c r="AS174" s="49" t="s">
        <v>1048</v>
      </c>
      <c r="AT174" s="49" t="s">
        <v>1054</v>
      </c>
      <c r="AU174" s="41">
        <v>0</v>
      </c>
      <c r="AV174" s="49" t="s">
        <v>91</v>
      </c>
      <c r="AW174" s="42" t="b">
        <v>0</v>
      </c>
      <c r="AY174" s="42" t="b">
        <v>0</v>
      </c>
      <c r="AZ174" s="42" t="b">
        <v>0</v>
      </c>
      <c r="BB174" s="41" t="s">
        <v>1063</v>
      </c>
      <c r="BC174" s="41" t="s">
        <v>348</v>
      </c>
      <c r="BD174" s="42" t="b">
        <v>1</v>
      </c>
      <c r="BE174" s="41">
        <f t="shared" si="20"/>
        <v>0</v>
      </c>
      <c r="BF174" s="41" t="str">
        <f t="shared" si="21"/>
        <v/>
      </c>
      <c r="BG174" s="41" t="b">
        <v>1</v>
      </c>
      <c r="BH174" s="41" t="b">
        <v>0</v>
      </c>
      <c r="BK174" s="41" t="e">
        <f t="shared" ca="1" si="18"/>
        <v>#N/A</v>
      </c>
      <c r="BL174" s="41" t="e">
        <f t="shared" ca="1" si="19"/>
        <v>#N/A</v>
      </c>
      <c r="CN174" s="41" t="s">
        <v>861</v>
      </c>
    </row>
    <row r="175" spans="1:92" ht="14.4" x14ac:dyDescent="0.3">
      <c r="A175" s="55" t="s">
        <v>757</v>
      </c>
      <c r="B175" s="143" t="s">
        <v>1064</v>
      </c>
      <c r="C175" s="143"/>
      <c r="D175" s="143"/>
      <c r="E175" s="143"/>
      <c r="F175" s="87"/>
      <c r="G175" s="89"/>
      <c r="H175" s="87"/>
      <c r="I175" s="89"/>
      <c r="J175" s="106" t="str">
        <f>IF(CS2="Y",CR21,TEXT(SUM(_xlfn.NUMBERVALUE(F175)+_xlfn.NUMBERVALUE(H175)),"0.00"))</f>
        <v>0.00</v>
      </c>
      <c r="K175" s="107"/>
      <c r="L175" s="87"/>
      <c r="M175" s="88"/>
      <c r="N175" s="89"/>
      <c r="O175" s="87"/>
      <c r="P175" s="88"/>
      <c r="Q175" s="89"/>
      <c r="R175" s="87"/>
      <c r="S175" s="88"/>
      <c r="T175" s="89"/>
      <c r="AD175" s="41">
        <f>ROW()</f>
        <v>175</v>
      </c>
      <c r="AR175" s="49" t="s">
        <v>609</v>
      </c>
      <c r="AS175" s="49" t="s">
        <v>1068</v>
      </c>
      <c r="AT175" s="49" t="s">
        <v>1054</v>
      </c>
      <c r="AU175" s="41">
        <v>0</v>
      </c>
      <c r="AV175" s="49" t="s">
        <v>95</v>
      </c>
      <c r="AW175" s="42" t="b">
        <v>0</v>
      </c>
      <c r="AY175" s="42" t="b">
        <v>0</v>
      </c>
      <c r="AZ175" s="42" t="b">
        <v>0</v>
      </c>
      <c r="BB175" s="41" t="s">
        <v>1069</v>
      </c>
      <c r="BC175" s="41" t="s">
        <v>348</v>
      </c>
      <c r="BD175" s="42" t="b">
        <v>1</v>
      </c>
      <c r="BE175" s="41">
        <f t="shared" si="20"/>
        <v>0</v>
      </c>
      <c r="BF175" s="41" t="str">
        <f t="shared" si="21"/>
        <v/>
      </c>
      <c r="BG175" s="41" t="b">
        <v>1</v>
      </c>
      <c r="BH175" s="41" t="b">
        <v>0</v>
      </c>
      <c r="BK175" s="41" t="e">
        <f t="shared" ca="1" si="18"/>
        <v>#N/A</v>
      </c>
      <c r="BL175" s="41" t="e">
        <f t="shared" ca="1" si="19"/>
        <v>#N/A</v>
      </c>
      <c r="CN175" s="41" t="s">
        <v>811</v>
      </c>
    </row>
    <row r="176" spans="1:92" ht="14.4" x14ac:dyDescent="0.3">
      <c r="A176" s="55" t="s">
        <v>757</v>
      </c>
      <c r="B176" s="143" t="s">
        <v>1010</v>
      </c>
      <c r="C176" s="143"/>
      <c r="D176" s="143"/>
      <c r="E176" s="143"/>
      <c r="F176" s="87"/>
      <c r="G176" s="89"/>
      <c r="H176" s="87"/>
      <c r="I176" s="89"/>
      <c r="J176" s="106" t="str">
        <f>IF(CS2="Y",CR22,TEXT(SUM(_xlfn.NUMBERVALUE(F176)+_xlfn.NUMBERVALUE(H176)),"0.00"))</f>
        <v>0.00</v>
      </c>
      <c r="K176" s="107"/>
      <c r="L176" s="87"/>
      <c r="M176" s="88"/>
      <c r="N176" s="89"/>
      <c r="O176" s="87"/>
      <c r="P176" s="88"/>
      <c r="Q176" s="89"/>
      <c r="R176" s="87"/>
      <c r="S176" s="88"/>
      <c r="T176" s="89"/>
      <c r="AD176" s="41">
        <f>ROW()</f>
        <v>176</v>
      </c>
      <c r="AR176" s="41" t="s">
        <v>613</v>
      </c>
      <c r="AS176" s="41" t="s">
        <v>310</v>
      </c>
      <c r="AT176" s="41" t="s">
        <v>1073</v>
      </c>
      <c r="AU176" s="41">
        <v>0</v>
      </c>
      <c r="AV176" s="41" t="s">
        <v>81</v>
      </c>
      <c r="AW176" s="42" t="b">
        <v>0</v>
      </c>
      <c r="AY176" s="42" t="b">
        <v>1</v>
      </c>
      <c r="AZ176" s="42" t="b">
        <v>1</v>
      </c>
      <c r="BB176" s="41" t="s">
        <v>1074</v>
      </c>
      <c r="BC176" s="41" t="s">
        <v>348</v>
      </c>
      <c r="BD176" s="42" t="b">
        <v>1</v>
      </c>
      <c r="BE176" s="41">
        <f t="shared" si="20"/>
        <v>0</v>
      </c>
      <c r="BF176" s="41" t="str">
        <f t="shared" si="21"/>
        <v/>
      </c>
      <c r="BG176" s="41" t="b">
        <v>1</v>
      </c>
      <c r="BH176" s="41" t="b">
        <v>0</v>
      </c>
      <c r="BK176" s="41" t="e">
        <f t="shared" ca="1" si="18"/>
        <v>#N/A</v>
      </c>
      <c r="BL176" s="41" t="e">
        <f t="shared" ca="1" si="19"/>
        <v>#N/A</v>
      </c>
      <c r="CN176" s="41" t="s">
        <v>775</v>
      </c>
    </row>
    <row r="177" spans="1:92" ht="14.4" x14ac:dyDescent="0.3">
      <c r="A177" s="55" t="s">
        <v>757</v>
      </c>
      <c r="B177" s="143" t="s">
        <v>1015</v>
      </c>
      <c r="C177" s="143"/>
      <c r="D177" s="143"/>
      <c r="E177" s="143"/>
      <c r="F177" s="87"/>
      <c r="G177" s="89"/>
      <c r="H177" s="87"/>
      <c r="I177" s="89"/>
      <c r="J177" s="106" t="str">
        <f>IF(CS2="Y",CR23,TEXT(SUM(_xlfn.NUMBERVALUE(F177)+_xlfn.NUMBERVALUE(H177)),"0.00"))</f>
        <v>0.00</v>
      </c>
      <c r="K177" s="107"/>
      <c r="L177" s="87"/>
      <c r="M177" s="88"/>
      <c r="N177" s="89"/>
      <c r="O177" s="87"/>
      <c r="P177" s="88"/>
      <c r="Q177" s="89"/>
      <c r="R177" s="87"/>
      <c r="S177" s="88"/>
      <c r="T177" s="89"/>
      <c r="AD177" s="41">
        <f>ROW()</f>
        <v>177</v>
      </c>
      <c r="AR177" s="41" t="s">
        <v>613</v>
      </c>
      <c r="AS177" s="41" t="s">
        <v>1078</v>
      </c>
      <c r="AT177" s="41" t="s">
        <v>1073</v>
      </c>
      <c r="AU177" s="41">
        <v>0</v>
      </c>
      <c r="AV177" s="41" t="s">
        <v>84</v>
      </c>
      <c r="AW177" s="42" t="b">
        <v>1</v>
      </c>
      <c r="AY177" s="42" t="b">
        <v>1</v>
      </c>
      <c r="AZ177" s="42" t="b">
        <v>0</v>
      </c>
      <c r="BB177" s="41" t="s">
        <v>1079</v>
      </c>
      <c r="BC177" s="41" t="s">
        <v>348</v>
      </c>
      <c r="BD177" s="42" t="b">
        <v>1</v>
      </c>
      <c r="BE177" s="41">
        <f t="shared" si="20"/>
        <v>0</v>
      </c>
      <c r="BF177" s="41" t="str">
        <f t="shared" si="21"/>
        <v/>
      </c>
      <c r="BG177" s="41" t="b">
        <v>1</v>
      </c>
      <c r="BH177" s="41" t="b">
        <v>0</v>
      </c>
      <c r="BK177" s="41" t="e">
        <f t="shared" ca="1" si="18"/>
        <v>#N/A</v>
      </c>
      <c r="BL177" s="41" t="e">
        <f t="shared" ca="1" si="19"/>
        <v>#N/A</v>
      </c>
      <c r="CN177" s="41" t="s">
        <v>734</v>
      </c>
    </row>
    <row r="178" spans="1:92" ht="14.4" x14ac:dyDescent="0.3">
      <c r="A178" s="55" t="s">
        <v>757</v>
      </c>
      <c r="B178" s="185" t="s">
        <v>1020</v>
      </c>
      <c r="C178" s="185"/>
      <c r="D178" s="185"/>
      <c r="E178" s="185"/>
      <c r="F178" s="174"/>
      <c r="G178" s="176"/>
      <c r="H178" s="174"/>
      <c r="I178" s="176"/>
      <c r="J178" s="180" t="str">
        <f>IF(CS2="Y",CR24,TEXT(SUM(_xlfn.NUMBERVALUE(F178)+_xlfn.NUMBERVALUE(H178)),"0.00"))</f>
        <v>0.00</v>
      </c>
      <c r="K178" s="181"/>
      <c r="L178" s="174"/>
      <c r="M178" s="175"/>
      <c r="N178" s="176"/>
      <c r="O178" s="174"/>
      <c r="P178" s="175"/>
      <c r="Q178" s="176"/>
      <c r="R178" s="174"/>
      <c r="S178" s="175"/>
      <c r="T178" s="176"/>
      <c r="AD178" s="41">
        <f>ROW()</f>
        <v>178</v>
      </c>
      <c r="AR178" s="41" t="s">
        <v>613</v>
      </c>
      <c r="AS178" s="41" t="s">
        <v>1083</v>
      </c>
      <c r="AT178" s="41" t="s">
        <v>1073</v>
      </c>
      <c r="AU178" s="41">
        <v>0</v>
      </c>
      <c r="AV178" s="41" t="s">
        <v>87</v>
      </c>
      <c r="AW178" s="42" t="b">
        <v>1</v>
      </c>
      <c r="AY178" s="42" t="b">
        <v>1</v>
      </c>
      <c r="AZ178" s="42" t="b">
        <v>0</v>
      </c>
      <c r="BB178" s="41" t="s">
        <v>1084</v>
      </c>
      <c r="BC178" s="41" t="s">
        <v>348</v>
      </c>
      <c r="BD178" s="42" t="b">
        <v>1</v>
      </c>
      <c r="BE178" s="41">
        <f t="shared" si="20"/>
        <v>0</v>
      </c>
      <c r="BF178" s="41" t="str">
        <f t="shared" si="21"/>
        <v/>
      </c>
      <c r="BG178" s="41" t="b">
        <v>1</v>
      </c>
      <c r="BH178" s="41" t="b">
        <v>0</v>
      </c>
      <c r="BK178" s="41" t="e">
        <f t="shared" ca="1" si="18"/>
        <v>#N/A</v>
      </c>
      <c r="BL178" s="41" t="e">
        <f t="shared" ca="1" si="19"/>
        <v>#N/A</v>
      </c>
      <c r="CN178" s="41" t="s">
        <v>693</v>
      </c>
    </row>
    <row r="179" spans="1:92" ht="14.4" x14ac:dyDescent="0.3">
      <c r="A179" s="55" t="s">
        <v>757</v>
      </c>
      <c r="B179" s="90"/>
      <c r="C179" s="90"/>
      <c r="D179" s="90"/>
      <c r="E179" s="186"/>
      <c r="F179" s="177"/>
      <c r="G179" s="179"/>
      <c r="H179" s="177"/>
      <c r="I179" s="179"/>
      <c r="J179" s="182"/>
      <c r="K179" s="183"/>
      <c r="L179" s="177"/>
      <c r="M179" s="178"/>
      <c r="N179" s="179"/>
      <c r="O179" s="177"/>
      <c r="P179" s="178"/>
      <c r="Q179" s="179"/>
      <c r="R179" s="177"/>
      <c r="S179" s="178"/>
      <c r="T179" s="179"/>
      <c r="AD179" s="41">
        <f>ROW()</f>
        <v>179</v>
      </c>
      <c r="BB179" s="41" t="s">
        <v>1086</v>
      </c>
      <c r="BC179" s="41" t="s">
        <v>348</v>
      </c>
      <c r="BD179" s="42" t="b">
        <v>1</v>
      </c>
      <c r="BE179" s="41">
        <f t="shared" si="20"/>
        <v>0</v>
      </c>
      <c r="BF179" s="41" t="str">
        <f t="shared" si="21"/>
        <v/>
      </c>
      <c r="BG179" s="41" t="b">
        <v>1</v>
      </c>
      <c r="BH179" s="41" t="b">
        <v>0</v>
      </c>
      <c r="BK179" s="41" t="e">
        <f t="shared" ca="1" si="18"/>
        <v>#N/A</v>
      </c>
      <c r="BL179" s="41" t="e">
        <f t="shared" ca="1" si="19"/>
        <v>#N/A</v>
      </c>
      <c r="CN179" s="41" t="s">
        <v>667</v>
      </c>
    </row>
    <row r="180" spans="1:92" ht="14.4" x14ac:dyDescent="0.3">
      <c r="A180" s="55" t="s">
        <v>757</v>
      </c>
      <c r="B180" s="170" t="s">
        <v>1030</v>
      </c>
      <c r="C180" s="143"/>
      <c r="D180" s="143"/>
      <c r="E180" s="143"/>
      <c r="F180" s="106" t="str">
        <f>TEXT((_xlfn.NUMBERVALUE(F168)+_xlfn.NUMBERVALUE(F169))-_xlfn.NUMBERVALUE(F174),"0.00")</f>
        <v>0.00</v>
      </c>
      <c r="G180" s="107"/>
      <c r="H180" s="106" t="str">
        <f>TEXT((_xlfn.NUMBERVALUE(H168)+_xlfn.NUMBERVALUE(H169))-_xlfn.NUMBERVALUE(H174),"0.00")</f>
        <v>0.00</v>
      </c>
      <c r="I180" s="107"/>
      <c r="J180" s="106" t="str">
        <f>TEXT(SUM(_xlfn.NUMBERVALUE(F180)+_xlfn.NUMBERVALUE(H180)),"0.00")</f>
        <v>0.00</v>
      </c>
      <c r="K180" s="107"/>
      <c r="L180" s="106" t="str">
        <f>TEXT((_xlfn.NUMBERVALUE(L168)+_xlfn.NUMBERVALUE(L169))-_xlfn.NUMBERVALUE(L174),"0.00")</f>
        <v>0.00</v>
      </c>
      <c r="M180" s="158"/>
      <c r="N180" s="107"/>
      <c r="O180" s="106" t="str">
        <f>TEXT((_xlfn.NUMBERVALUE(O168)+_xlfn.NUMBERVALUE(O169))-_xlfn.NUMBERVALUE(O174),"0.00")</f>
        <v>0.00</v>
      </c>
      <c r="P180" s="158"/>
      <c r="Q180" s="107"/>
      <c r="R180" s="106" t="str">
        <f>TEXT((_xlfn.NUMBERVALUE(R168)+_xlfn.NUMBERVALUE(R169))-_xlfn.NUMBERVALUE(R174),"0.00")</f>
        <v>0.00</v>
      </c>
      <c r="S180" s="158"/>
      <c r="T180" s="107"/>
      <c r="AD180" s="41">
        <f>ROW()</f>
        <v>180</v>
      </c>
      <c r="BB180" s="41" t="s">
        <v>1087</v>
      </c>
      <c r="BC180" s="41" t="s">
        <v>348</v>
      </c>
      <c r="BD180" s="42" t="b">
        <v>1</v>
      </c>
      <c r="BE180" s="41" t="str">
        <f t="shared" si="20"/>
        <v>1297350</v>
      </c>
      <c r="BF180" s="41" t="str">
        <f t="shared" si="21"/>
        <v>1297350</v>
      </c>
      <c r="BG180" s="41" t="b">
        <v>1</v>
      </c>
      <c r="BH180" s="41" t="b">
        <v>0</v>
      </c>
      <c r="BK180" s="41" t="e">
        <f t="shared" ca="1" si="18"/>
        <v>#N/A</v>
      </c>
      <c r="BL180" s="41" t="e">
        <f t="shared" ca="1" si="19"/>
        <v>#N/A</v>
      </c>
      <c r="CN180" s="41" t="s">
        <v>361</v>
      </c>
    </row>
    <row r="181" spans="1:92" ht="14.4" x14ac:dyDescent="0.3">
      <c r="A181" s="55" t="s">
        <v>757</v>
      </c>
      <c r="AD181" s="41">
        <f>ROW()</f>
        <v>181</v>
      </c>
      <c r="BB181" s="41" t="s">
        <v>1088</v>
      </c>
      <c r="BC181" s="41" t="s">
        <v>348</v>
      </c>
      <c r="BD181" s="42" t="b">
        <v>1</v>
      </c>
      <c r="BE181" s="41">
        <f t="shared" si="20"/>
        <v>0</v>
      </c>
      <c r="BF181" s="41" t="str">
        <f t="shared" si="21"/>
        <v/>
      </c>
      <c r="BG181" s="41" t="b">
        <v>1</v>
      </c>
      <c r="BH181" s="41" t="b">
        <v>0</v>
      </c>
      <c r="BK181" s="41" t="e">
        <f t="shared" ca="1" si="18"/>
        <v>#N/A</v>
      </c>
      <c r="BL181" s="41" t="e">
        <f t="shared" ca="1" si="19"/>
        <v>#N/A</v>
      </c>
      <c r="CN181" s="41" t="s">
        <v>1109</v>
      </c>
    </row>
    <row r="182" spans="1:92" ht="14.4" x14ac:dyDescent="0.3">
      <c r="A182" s="55" t="s">
        <v>757</v>
      </c>
      <c r="B182" s="47" t="s">
        <v>1089</v>
      </c>
      <c r="N182" s="90" t="s">
        <v>1921</v>
      </c>
      <c r="O182" s="91"/>
      <c r="P182" s="92"/>
      <c r="AD182" s="41">
        <f>ROW()</f>
        <v>182</v>
      </c>
      <c r="BB182" s="41" t="s">
        <v>1090</v>
      </c>
      <c r="BC182" s="41" t="s">
        <v>348</v>
      </c>
      <c r="BD182" s="42" t="b">
        <v>1</v>
      </c>
      <c r="BE182" s="41" t="str">
        <f t="shared" si="20"/>
        <v>2746351.00</v>
      </c>
      <c r="BF182" s="41" t="str">
        <f t="shared" si="21"/>
        <v>2746351.00</v>
      </c>
      <c r="BG182" s="41" t="b">
        <v>0</v>
      </c>
      <c r="BH182" s="41" t="b">
        <v>0</v>
      </c>
      <c r="BK182" s="41" t="e">
        <f t="shared" ca="1" si="18"/>
        <v>#N/A</v>
      </c>
      <c r="BL182" s="41" t="e">
        <f t="shared" ca="1" si="19"/>
        <v>#N/A</v>
      </c>
      <c r="CN182" s="41" t="s">
        <v>1510</v>
      </c>
    </row>
    <row r="183" spans="1:92" ht="14.4" x14ac:dyDescent="0.3">
      <c r="A183" s="55" t="s">
        <v>757</v>
      </c>
      <c r="AD183" s="41">
        <f>ROW()</f>
        <v>183</v>
      </c>
      <c r="BB183" s="41" t="s">
        <v>1091</v>
      </c>
      <c r="BC183" s="41" t="s">
        <v>458</v>
      </c>
      <c r="BD183" s="42" t="b">
        <v>0</v>
      </c>
      <c r="BE183" s="41" t="s">
        <v>1029</v>
      </c>
      <c r="BF183" s="41" t="s">
        <v>1029</v>
      </c>
      <c r="BG183" s="41" t="b">
        <v>0</v>
      </c>
      <c r="BH183" s="41" t="b">
        <v>0</v>
      </c>
      <c r="BK183" s="41" t="s">
        <v>460</v>
      </c>
      <c r="BL183" s="41" t="s">
        <v>460</v>
      </c>
      <c r="CN183" s="41" t="s">
        <v>1167</v>
      </c>
    </row>
    <row r="184" spans="1:92" ht="14.4" x14ac:dyDescent="0.3">
      <c r="A184" s="55" t="s">
        <v>757</v>
      </c>
      <c r="B184" s="47" t="s">
        <v>1092</v>
      </c>
      <c r="N184" s="131" t="s">
        <v>973</v>
      </c>
      <c r="O184" s="132"/>
      <c r="P184" s="133"/>
      <c r="AD184" s="41">
        <f>ROW()</f>
        <v>184</v>
      </c>
      <c r="BB184" s="41" t="s">
        <v>1094</v>
      </c>
      <c r="BC184" s="41" t="s">
        <v>458</v>
      </c>
      <c r="BD184" s="42" t="b">
        <v>0</v>
      </c>
      <c r="BE184" s="41" t="s">
        <v>1095</v>
      </c>
      <c r="BF184" s="41" t="s">
        <v>1095</v>
      </c>
      <c r="BG184" s="41" t="b">
        <v>0</v>
      </c>
      <c r="BH184" s="41" t="b">
        <v>0</v>
      </c>
      <c r="BK184" s="41" t="s">
        <v>460</v>
      </c>
      <c r="BL184" s="41" t="s">
        <v>460</v>
      </c>
      <c r="CN184" s="41" t="s">
        <v>1148</v>
      </c>
    </row>
    <row r="185" spans="1:92" ht="14.4" hidden="1" x14ac:dyDescent="0.3">
      <c r="A185" s="55" t="s">
        <v>757</v>
      </c>
      <c r="AD185" s="41">
        <f>ROW()</f>
        <v>185</v>
      </c>
      <c r="BB185" s="41" t="s">
        <v>1097</v>
      </c>
      <c r="BC185" s="41" t="s">
        <v>458</v>
      </c>
      <c r="BD185" s="42" t="b">
        <v>0</v>
      </c>
      <c r="BE185" s="41" t="s">
        <v>681</v>
      </c>
      <c r="BF185" s="41" t="s">
        <v>681</v>
      </c>
      <c r="BG185" s="41" t="b">
        <v>0</v>
      </c>
      <c r="BH185" s="41" t="b">
        <v>0</v>
      </c>
      <c r="BK185" s="41" t="s">
        <v>460</v>
      </c>
      <c r="BL185" s="41" t="s">
        <v>460</v>
      </c>
      <c r="CN185" s="41" t="s">
        <v>1123</v>
      </c>
    </row>
    <row r="186" spans="1:92" ht="14.4" hidden="1" x14ac:dyDescent="0.3">
      <c r="A186" s="55" t="s">
        <v>757</v>
      </c>
      <c r="B186" s="112" t="s">
        <v>835</v>
      </c>
      <c r="C186" s="113"/>
      <c r="D186" s="114"/>
      <c r="E186" s="151" t="s">
        <v>1098</v>
      </c>
      <c r="F186" s="151"/>
      <c r="G186" s="151"/>
      <c r="H186" s="151"/>
      <c r="I186" s="151"/>
      <c r="J186" s="151"/>
      <c r="K186" s="151" t="s">
        <v>1099</v>
      </c>
      <c r="L186" s="151"/>
      <c r="M186" s="151"/>
      <c r="N186" s="151"/>
      <c r="O186" s="151"/>
      <c r="P186" s="151"/>
      <c r="AD186" s="41">
        <f>ROW()</f>
        <v>186</v>
      </c>
      <c r="BB186" s="41" t="s">
        <v>1100</v>
      </c>
      <c r="BC186" s="41" t="s">
        <v>348</v>
      </c>
      <c r="BD186" s="42" t="b">
        <v>1</v>
      </c>
      <c r="BE186" s="41" t="str">
        <f>K280</f>
        <v>32.43</v>
      </c>
      <c r="BF186" s="41" t="str">
        <f>""&amp;K280</f>
        <v>32.43</v>
      </c>
      <c r="BG186" s="41" t="b">
        <v>0</v>
      </c>
      <c r="BH186" s="41" t="b">
        <v>0</v>
      </c>
      <c r="BK186" s="41" t="e">
        <f t="shared" ref="BK186:BK200" ca="1" si="22">_xlfn.FORMULATEXT(BE186)</f>
        <v>#N/A</v>
      </c>
      <c r="BL186" s="41" t="e">
        <f t="shared" ref="BL186:BL200" ca="1" si="23">_xlfn.FORMULATEXT(BE186)</f>
        <v>#N/A</v>
      </c>
      <c r="CN186" s="41" t="s">
        <v>880</v>
      </c>
    </row>
    <row r="187" spans="1:92" ht="14.4" hidden="1" x14ac:dyDescent="0.3">
      <c r="A187" s="55" t="s">
        <v>757</v>
      </c>
      <c r="B187" s="171"/>
      <c r="C187" s="172"/>
      <c r="D187" s="173"/>
      <c r="E187" s="134" t="s">
        <v>915</v>
      </c>
      <c r="F187" s="134"/>
      <c r="G187" s="134"/>
      <c r="H187" s="134" t="s">
        <v>1101</v>
      </c>
      <c r="I187" s="134"/>
      <c r="J187" s="134"/>
      <c r="K187" s="134" t="s">
        <v>915</v>
      </c>
      <c r="L187" s="134"/>
      <c r="M187" s="134"/>
      <c r="N187" s="134" t="s">
        <v>1101</v>
      </c>
      <c r="O187" s="134"/>
      <c r="P187" s="134"/>
      <c r="AD187" s="41">
        <f>ROW()</f>
        <v>187</v>
      </c>
      <c r="BB187" s="41" t="s">
        <v>1102</v>
      </c>
      <c r="BC187" s="41" t="s">
        <v>348</v>
      </c>
      <c r="BD187" s="42" t="b">
        <v>1</v>
      </c>
      <c r="BE187" s="41" t="str">
        <f>K281</f>
        <v>0.00</v>
      </c>
      <c r="BF187" s="41" t="str">
        <f>""&amp;K281</f>
        <v>0.00</v>
      </c>
      <c r="BG187" s="41" t="b">
        <v>0</v>
      </c>
      <c r="BH187" s="41" t="b">
        <v>0</v>
      </c>
      <c r="BK187" s="41" t="e">
        <f t="shared" ca="1" si="22"/>
        <v>#N/A</v>
      </c>
      <c r="BL187" s="41" t="e">
        <f t="shared" ca="1" si="23"/>
        <v>#N/A</v>
      </c>
      <c r="CN187" s="41" t="s">
        <v>875</v>
      </c>
    </row>
    <row r="188" spans="1:92" ht="14.4" hidden="1" x14ac:dyDescent="0.3">
      <c r="A188" s="55" t="s">
        <v>757</v>
      </c>
      <c r="B188" s="125"/>
      <c r="C188" s="126"/>
      <c r="D188" s="127"/>
      <c r="E188" s="155"/>
      <c r="F188" s="156"/>
      <c r="G188" s="157"/>
      <c r="H188" s="155"/>
      <c r="I188" s="156"/>
      <c r="J188" s="157"/>
      <c r="K188" s="155"/>
      <c r="L188" s="156"/>
      <c r="M188" s="157"/>
      <c r="N188" s="155"/>
      <c r="O188" s="156"/>
      <c r="P188" s="157"/>
      <c r="AD188" s="41">
        <f>ROW()</f>
        <v>188</v>
      </c>
      <c r="BB188" s="41" t="s">
        <v>1104</v>
      </c>
      <c r="BC188" s="41" t="s">
        <v>348</v>
      </c>
      <c r="BD188" s="42" t="b">
        <v>1</v>
      </c>
      <c r="BE188" s="41" t="str">
        <f>K282</f>
        <v>0.00</v>
      </c>
      <c r="BF188" s="41" t="str">
        <f>""&amp;K282</f>
        <v>0.00</v>
      </c>
      <c r="BG188" s="41" t="b">
        <v>0</v>
      </c>
      <c r="BH188" s="41" t="b">
        <v>0</v>
      </c>
      <c r="BK188" s="41" t="e">
        <f t="shared" ca="1" si="22"/>
        <v>#N/A</v>
      </c>
      <c r="BL188" s="41" t="e">
        <f t="shared" ca="1" si="23"/>
        <v>#N/A</v>
      </c>
      <c r="CN188" s="41" t="s">
        <v>874</v>
      </c>
    </row>
    <row r="189" spans="1:92" ht="14.4" x14ac:dyDescent="0.3">
      <c r="A189" s="55" t="s">
        <v>757</v>
      </c>
      <c r="AD189" s="41">
        <f>ROW()</f>
        <v>189</v>
      </c>
      <c r="BB189" s="41" t="s">
        <v>1105</v>
      </c>
      <c r="BC189" s="41" t="s">
        <v>348</v>
      </c>
      <c r="BD189" s="42" t="b">
        <v>1</v>
      </c>
      <c r="BE189" s="41" t="str">
        <f t="shared" ref="BE189:BE200" si="24">K284</f>
        <v>0.00</v>
      </c>
      <c r="BF189" s="41" t="str">
        <f t="shared" ref="BF189:BF200" si="25">""&amp;K284</f>
        <v>0.00</v>
      </c>
      <c r="BG189" s="41" t="b">
        <v>0</v>
      </c>
      <c r="BH189" s="41" t="b">
        <v>0</v>
      </c>
      <c r="BK189" s="41" t="e">
        <f t="shared" ca="1" si="22"/>
        <v>#N/A</v>
      </c>
      <c r="BL189" s="41" t="e">
        <f t="shared" ca="1" si="23"/>
        <v>#N/A</v>
      </c>
      <c r="CN189" s="41" t="s">
        <v>873</v>
      </c>
    </row>
    <row r="190" spans="1:92" ht="14.4" x14ac:dyDescent="0.3">
      <c r="B190" s="65" t="s">
        <v>1106</v>
      </c>
      <c r="AD190" s="41">
        <f>ROW()</f>
        <v>190</v>
      </c>
      <c r="BB190" s="41" t="s">
        <v>1107</v>
      </c>
      <c r="BC190" s="41" t="s">
        <v>348</v>
      </c>
      <c r="BD190" s="42" t="b">
        <v>1</v>
      </c>
      <c r="BE190" s="41" t="str">
        <f t="shared" si="24"/>
        <v>0.00</v>
      </c>
      <c r="BF190" s="41" t="str">
        <f t="shared" si="25"/>
        <v>0.00</v>
      </c>
      <c r="BG190" s="41" t="b">
        <v>0</v>
      </c>
      <c r="BH190" s="41" t="b">
        <v>0</v>
      </c>
      <c r="BK190" s="41" t="e">
        <f t="shared" ca="1" si="22"/>
        <v>#N/A</v>
      </c>
      <c r="BL190" s="41" t="e">
        <f t="shared" ca="1" si="23"/>
        <v>#N/A</v>
      </c>
      <c r="CN190" s="41" t="s">
        <v>872</v>
      </c>
    </row>
    <row r="191" spans="1:92" ht="14.4" x14ac:dyDescent="0.3">
      <c r="AD191" s="41">
        <f>ROW()</f>
        <v>191</v>
      </c>
      <c r="BB191" s="41" t="s">
        <v>1108</v>
      </c>
      <c r="BC191" s="41" t="s">
        <v>348</v>
      </c>
      <c r="BD191" s="42" t="b">
        <v>1</v>
      </c>
      <c r="BE191" s="41" t="str">
        <f t="shared" si="24"/>
        <v>0.00</v>
      </c>
      <c r="BF191" s="41" t="str">
        <f t="shared" si="25"/>
        <v>0.00</v>
      </c>
      <c r="BG191" s="41" t="b">
        <v>0</v>
      </c>
      <c r="BH191" s="41" t="b">
        <v>0</v>
      </c>
      <c r="BK191" s="41" t="e">
        <f t="shared" ca="1" si="22"/>
        <v>#N/A</v>
      </c>
      <c r="BL191" s="41" t="e">
        <f t="shared" ca="1" si="23"/>
        <v>#N/A</v>
      </c>
      <c r="CN191" s="41" t="s">
        <v>868</v>
      </c>
    </row>
    <row r="192" spans="1:92" ht="14.4" x14ac:dyDescent="0.3">
      <c r="B192" s="55"/>
      <c r="AA192" s="78">
        <v>2</v>
      </c>
      <c r="AB192" s="41">
        <f>IF(AC192="N",1,2)</f>
        <v>2</v>
      </c>
      <c r="AC192" s="41" t="s">
        <v>539</v>
      </c>
      <c r="AD192" s="41">
        <f>ROW()</f>
        <v>192</v>
      </c>
      <c r="BB192" s="41" t="s">
        <v>1110</v>
      </c>
      <c r="BC192" s="41" t="s">
        <v>348</v>
      </c>
      <c r="BD192" s="42" t="b">
        <v>1</v>
      </c>
      <c r="BE192" s="41" t="str">
        <f t="shared" si="24"/>
        <v>0.00</v>
      </c>
      <c r="BF192" s="41" t="str">
        <f t="shared" si="25"/>
        <v>0.00</v>
      </c>
      <c r="BG192" s="41" t="b">
        <v>0</v>
      </c>
      <c r="BH192" s="41" t="b">
        <v>0</v>
      </c>
      <c r="BK192" s="41" t="e">
        <f t="shared" ca="1" si="22"/>
        <v>#N/A</v>
      </c>
      <c r="BL192" s="41" t="e">
        <f t="shared" ca="1" si="23"/>
        <v>#N/A</v>
      </c>
      <c r="CN192" s="41" t="s">
        <v>867</v>
      </c>
    </row>
    <row r="193" spans="1:92" ht="14.4" hidden="1" x14ac:dyDescent="0.3">
      <c r="A193" s="55" t="s">
        <v>757</v>
      </c>
      <c r="AD193" s="41">
        <f>ROW()</f>
        <v>193</v>
      </c>
      <c r="BB193" s="41" t="s">
        <v>1112</v>
      </c>
      <c r="BC193" s="41" t="s">
        <v>348</v>
      </c>
      <c r="BD193" s="42" t="b">
        <v>1</v>
      </c>
      <c r="BE193" s="41" t="str">
        <f t="shared" si="24"/>
        <v>0.00</v>
      </c>
      <c r="BF193" s="41" t="str">
        <f t="shared" si="25"/>
        <v>0.00</v>
      </c>
      <c r="BG193" s="41" t="b">
        <v>0</v>
      </c>
      <c r="BH193" s="41" t="b">
        <v>0</v>
      </c>
      <c r="BK193" s="41" t="e">
        <f t="shared" ca="1" si="22"/>
        <v>#N/A</v>
      </c>
      <c r="BL193" s="41" t="e">
        <f t="shared" ca="1" si="23"/>
        <v>#N/A</v>
      </c>
      <c r="CN193" s="41" t="s">
        <v>866</v>
      </c>
    </row>
    <row r="194" spans="1:92" ht="14.4" hidden="1" x14ac:dyDescent="0.3">
      <c r="A194" s="55" t="s">
        <v>757</v>
      </c>
      <c r="B194" s="55" t="s">
        <v>1113</v>
      </c>
      <c r="N194" s="155"/>
      <c r="O194" s="156"/>
      <c r="P194" s="157"/>
      <c r="AD194" s="41">
        <f>ROW()</f>
        <v>194</v>
      </c>
      <c r="BB194" s="41" t="s">
        <v>1114</v>
      </c>
      <c r="BC194" s="41" t="s">
        <v>348</v>
      </c>
      <c r="BD194" s="42" t="b">
        <v>1</v>
      </c>
      <c r="BE194" s="41" t="str">
        <f t="shared" si="24"/>
        <v>0.00</v>
      </c>
      <c r="BF194" s="41" t="str">
        <f t="shared" si="25"/>
        <v>0.00</v>
      </c>
      <c r="BG194" s="41" t="b">
        <v>0</v>
      </c>
      <c r="BH194" s="41" t="b">
        <v>0</v>
      </c>
      <c r="BK194" s="41" t="e">
        <f t="shared" ca="1" si="22"/>
        <v>#N/A</v>
      </c>
      <c r="BL194" s="41" t="e">
        <f t="shared" ca="1" si="23"/>
        <v>#N/A</v>
      </c>
      <c r="CN194" s="41" t="s">
        <v>865</v>
      </c>
    </row>
    <row r="195" spans="1:92" ht="14.4" x14ac:dyDescent="0.3">
      <c r="AD195" s="41">
        <f>ROW()</f>
        <v>195</v>
      </c>
      <c r="BB195" s="41" t="s">
        <v>1115</v>
      </c>
      <c r="BC195" s="41" t="s">
        <v>348</v>
      </c>
      <c r="BD195" s="42" t="b">
        <v>1</v>
      </c>
      <c r="BE195" s="41" t="str">
        <f t="shared" si="24"/>
        <v>0.00</v>
      </c>
      <c r="BF195" s="41" t="str">
        <f t="shared" si="25"/>
        <v>0.00</v>
      </c>
      <c r="BG195" s="41" t="b">
        <v>0</v>
      </c>
      <c r="BH195" s="41" t="b">
        <v>0</v>
      </c>
      <c r="BK195" s="41" t="e">
        <f t="shared" ca="1" si="22"/>
        <v>#N/A</v>
      </c>
      <c r="BL195" s="41" t="e">
        <f t="shared" ca="1" si="23"/>
        <v>#N/A</v>
      </c>
      <c r="CN195" s="41" t="s">
        <v>831</v>
      </c>
    </row>
    <row r="196" spans="1:92" ht="14.4" x14ac:dyDescent="0.3">
      <c r="B196" s="62" t="s">
        <v>1116</v>
      </c>
      <c r="AD196" s="41">
        <f>ROW()</f>
        <v>196</v>
      </c>
      <c r="BB196" s="41" t="s">
        <v>1117</v>
      </c>
      <c r="BC196" s="41" t="s">
        <v>348</v>
      </c>
      <c r="BD196" s="42" t="b">
        <v>1</v>
      </c>
      <c r="BE196" s="41" t="str">
        <f t="shared" si="24"/>
        <v>0.00</v>
      </c>
      <c r="BF196" s="41" t="str">
        <f t="shared" si="25"/>
        <v>0.00</v>
      </c>
      <c r="BG196" s="41" t="b">
        <v>0</v>
      </c>
      <c r="BH196" s="41" t="b">
        <v>0</v>
      </c>
      <c r="BK196" s="41" t="e">
        <f t="shared" ca="1" si="22"/>
        <v>#N/A</v>
      </c>
      <c r="BL196" s="41" t="e">
        <f t="shared" ca="1" si="23"/>
        <v>#N/A</v>
      </c>
      <c r="CN196" s="41" t="s">
        <v>827</v>
      </c>
    </row>
    <row r="197" spans="1:92" ht="14.4" x14ac:dyDescent="0.3">
      <c r="AD197" s="41">
        <f>ROW()</f>
        <v>197</v>
      </c>
      <c r="BB197" s="41" t="s">
        <v>1118</v>
      </c>
      <c r="BC197" s="41" t="s">
        <v>348</v>
      </c>
      <c r="BD197" s="42" t="b">
        <v>1</v>
      </c>
      <c r="BE197" s="41" t="str">
        <f t="shared" si="24"/>
        <v>0.00</v>
      </c>
      <c r="BF197" s="41" t="str">
        <f t="shared" si="25"/>
        <v>0.00</v>
      </c>
      <c r="BG197" s="41" t="b">
        <v>0</v>
      </c>
      <c r="BH197" s="41" t="b">
        <v>0</v>
      </c>
      <c r="BK197" s="41" t="e">
        <f t="shared" ca="1" si="22"/>
        <v>#N/A</v>
      </c>
      <c r="BL197" s="41" t="e">
        <f t="shared" ca="1" si="23"/>
        <v>#N/A</v>
      </c>
      <c r="CN197" s="41" t="s">
        <v>826</v>
      </c>
    </row>
    <row r="198" spans="1:92" ht="14.4" x14ac:dyDescent="0.3">
      <c r="B198" s="45" t="s">
        <v>1119</v>
      </c>
      <c r="AD198" s="41">
        <f>ROW()</f>
        <v>198</v>
      </c>
      <c r="BB198" s="41" t="s">
        <v>1120</v>
      </c>
      <c r="BC198" s="41" t="s">
        <v>348</v>
      </c>
      <c r="BD198" s="42" t="b">
        <v>1</v>
      </c>
      <c r="BE198" s="41" t="str">
        <f t="shared" si="24"/>
        <v>29.04</v>
      </c>
      <c r="BF198" s="41" t="str">
        <f t="shared" si="25"/>
        <v>29.04</v>
      </c>
      <c r="BG198" s="41" t="b">
        <v>0</v>
      </c>
      <c r="BH198" s="41" t="b">
        <v>0</v>
      </c>
      <c r="BK198" s="41" t="e">
        <f t="shared" ca="1" si="22"/>
        <v>#N/A</v>
      </c>
      <c r="BL198" s="41" t="e">
        <f t="shared" ca="1" si="23"/>
        <v>#N/A</v>
      </c>
      <c r="CN198" s="41" t="s">
        <v>825</v>
      </c>
    </row>
    <row r="199" spans="1:92" ht="14.4" x14ac:dyDescent="0.3">
      <c r="AD199" s="41">
        <f>ROW()</f>
        <v>199</v>
      </c>
      <c r="BB199" s="41" t="s">
        <v>1121</v>
      </c>
      <c r="BC199" s="41" t="s">
        <v>348</v>
      </c>
      <c r="BD199" s="42" t="b">
        <v>1</v>
      </c>
      <c r="BE199" s="41" t="str">
        <f t="shared" si="24"/>
        <v>0.00</v>
      </c>
      <c r="BF199" s="41" t="str">
        <f t="shared" si="25"/>
        <v>0.00</v>
      </c>
      <c r="BG199" s="41" t="b">
        <v>0</v>
      </c>
      <c r="BH199" s="41" t="b">
        <v>0</v>
      </c>
      <c r="BK199" s="41" t="e">
        <f t="shared" ca="1" si="22"/>
        <v>#N/A</v>
      </c>
      <c r="BL199" s="41" t="e">
        <f t="shared" ca="1" si="23"/>
        <v>#N/A</v>
      </c>
      <c r="CN199" s="41" t="s">
        <v>824</v>
      </c>
    </row>
    <row r="200" spans="1:92" ht="14.4" x14ac:dyDescent="0.3">
      <c r="B200" s="55" t="s">
        <v>1122</v>
      </c>
      <c r="N200" s="131" t="s">
        <v>973</v>
      </c>
      <c r="O200" s="132"/>
      <c r="P200" s="133"/>
      <c r="AD200" s="41">
        <f>ROW()</f>
        <v>200</v>
      </c>
      <c r="BB200" s="41" t="s">
        <v>1124</v>
      </c>
      <c r="BC200" s="41" t="s">
        <v>348</v>
      </c>
      <c r="BD200" s="42" t="b">
        <v>1</v>
      </c>
      <c r="BE200" s="41" t="str">
        <f t="shared" si="24"/>
        <v>61.47</v>
      </c>
      <c r="BF200" s="41" t="str">
        <f t="shared" si="25"/>
        <v>61.47</v>
      </c>
      <c r="BG200" s="41" t="b">
        <v>0</v>
      </c>
      <c r="BH200" s="41" t="b">
        <v>0</v>
      </c>
      <c r="BK200" s="41" t="e">
        <f t="shared" ca="1" si="22"/>
        <v>#N/A</v>
      </c>
      <c r="BL200" s="41" t="e">
        <f t="shared" ca="1" si="23"/>
        <v>#N/A</v>
      </c>
      <c r="CN200" s="41" t="s">
        <v>821</v>
      </c>
    </row>
    <row r="201" spans="1:92" ht="14.4" hidden="1" x14ac:dyDescent="0.3">
      <c r="A201" s="55" t="s">
        <v>757</v>
      </c>
      <c r="AD201" s="41">
        <f>ROW()</f>
        <v>201</v>
      </c>
      <c r="BB201" s="41" t="s">
        <v>1126</v>
      </c>
      <c r="BC201" s="41" t="s">
        <v>458</v>
      </c>
      <c r="BD201" s="42" t="b">
        <v>0</v>
      </c>
      <c r="BE201" s="41" t="s">
        <v>1029</v>
      </c>
      <c r="BF201" s="41" t="s">
        <v>1029</v>
      </c>
      <c r="BG201" s="41" t="b">
        <v>0</v>
      </c>
      <c r="BH201" s="41" t="b">
        <v>0</v>
      </c>
      <c r="BK201" s="41" t="s">
        <v>460</v>
      </c>
      <c r="BL201" s="41" t="s">
        <v>460</v>
      </c>
      <c r="CN201" s="41" t="s">
        <v>820</v>
      </c>
    </row>
    <row r="202" spans="1:92" ht="28.5" hidden="1" customHeight="1" x14ac:dyDescent="0.3">
      <c r="A202" s="55" t="s">
        <v>757</v>
      </c>
      <c r="B202" s="102" t="s">
        <v>1127</v>
      </c>
      <c r="C202" s="102"/>
      <c r="D202" s="102"/>
      <c r="E202" s="102"/>
      <c r="F202" s="102"/>
      <c r="G202" s="102" t="s">
        <v>1128</v>
      </c>
      <c r="H202" s="102"/>
      <c r="I202" s="102"/>
      <c r="J202" s="102" t="s">
        <v>1129</v>
      </c>
      <c r="K202" s="102"/>
      <c r="L202" s="102"/>
      <c r="M202" s="108" t="s">
        <v>1130</v>
      </c>
      <c r="N202" s="108"/>
      <c r="O202" s="108"/>
      <c r="P202" s="108"/>
      <c r="AD202" s="41">
        <f>ROW()</f>
        <v>202</v>
      </c>
      <c r="BB202" s="41" t="s">
        <v>1131</v>
      </c>
      <c r="BC202" s="41" t="s">
        <v>458</v>
      </c>
      <c r="BD202" s="42" t="b">
        <v>0</v>
      </c>
      <c r="BE202" s="41" t="s">
        <v>915</v>
      </c>
      <c r="BF202" s="41" t="s">
        <v>915</v>
      </c>
      <c r="BG202" s="41" t="b">
        <v>0</v>
      </c>
      <c r="BH202" s="41" t="b">
        <v>0</v>
      </c>
      <c r="BK202" s="41" t="s">
        <v>460</v>
      </c>
      <c r="BL202" s="41" t="s">
        <v>460</v>
      </c>
      <c r="CN202" s="41" t="s">
        <v>819</v>
      </c>
    </row>
    <row r="203" spans="1:92" ht="14.4" hidden="1" x14ac:dyDescent="0.3">
      <c r="A203" s="55" t="s">
        <v>757</v>
      </c>
      <c r="B203" s="125"/>
      <c r="C203" s="126"/>
      <c r="D203" s="126"/>
      <c r="E203" s="126"/>
      <c r="F203" s="127"/>
      <c r="G203" s="155"/>
      <c r="H203" s="156"/>
      <c r="I203" s="157"/>
      <c r="J203" s="155"/>
      <c r="K203" s="156"/>
      <c r="L203" s="157"/>
      <c r="M203" s="106"/>
      <c r="N203" s="158"/>
      <c r="O203" s="158"/>
      <c r="P203" s="107"/>
      <c r="AD203" s="41">
        <f>ROW()</f>
        <v>203</v>
      </c>
      <c r="BB203" s="41" t="s">
        <v>1133</v>
      </c>
      <c r="BC203" s="41" t="s">
        <v>458</v>
      </c>
      <c r="BD203" s="42" t="b">
        <v>0</v>
      </c>
      <c r="BE203" s="41" t="s">
        <v>1134</v>
      </c>
      <c r="BF203" s="41" t="s">
        <v>1134</v>
      </c>
      <c r="BG203" s="41" t="b">
        <v>0</v>
      </c>
      <c r="BH203" s="41" t="b">
        <v>0</v>
      </c>
      <c r="BK203" s="41" t="s">
        <v>460</v>
      </c>
      <c r="BL203" s="41" t="s">
        <v>460</v>
      </c>
      <c r="CN203" s="41" t="s">
        <v>818</v>
      </c>
    </row>
    <row r="204" spans="1:92" ht="14.4" hidden="1" x14ac:dyDescent="0.3">
      <c r="A204" s="55" t="s">
        <v>757</v>
      </c>
      <c r="B204" s="170" t="s">
        <v>920</v>
      </c>
      <c r="C204" s="170"/>
      <c r="D204" s="170"/>
      <c r="E204" s="170"/>
      <c r="F204" s="170"/>
      <c r="G204" s="106" t="str">
        <f>TEXT(SUMPRODUCT((G203:G203)*1),"0.00")</f>
        <v>0.00</v>
      </c>
      <c r="H204" s="158"/>
      <c r="I204" s="107"/>
      <c r="J204" s="106" t="str">
        <f>TEXT(SUMPRODUCT((J203:J203)*1),"0.00")</f>
        <v>0.00</v>
      </c>
      <c r="K204" s="158"/>
      <c r="L204" s="107"/>
      <c r="M204" s="106" t="str">
        <f>TEXT(SUMPRODUCT((M203:M203)*1),"0.00")</f>
        <v>0.00</v>
      </c>
      <c r="N204" s="158"/>
      <c r="O204" s="158"/>
      <c r="P204" s="107"/>
      <c r="AD204" s="41">
        <f>ROW()</f>
        <v>204</v>
      </c>
      <c r="BB204" s="41" t="s">
        <v>1135</v>
      </c>
      <c r="BC204" s="41" t="s">
        <v>348</v>
      </c>
      <c r="BD204" s="42" t="b">
        <v>1</v>
      </c>
      <c r="BE204" s="41" t="str">
        <f>M280</f>
        <v>0</v>
      </c>
      <c r="BF204" s="41" t="str">
        <f>""&amp;M280</f>
        <v>0</v>
      </c>
      <c r="BG204" s="41" t="b">
        <v>1</v>
      </c>
      <c r="BH204" s="41" t="b">
        <v>0</v>
      </c>
      <c r="BK204" s="41" t="e">
        <f t="shared" ref="BK204:BK218" ca="1" si="26">_xlfn.FORMULATEXT(BE204)</f>
        <v>#N/A</v>
      </c>
      <c r="BL204" s="41" t="e">
        <f t="shared" ref="BL204:BL218" ca="1" si="27">_xlfn.FORMULATEXT(BE204)</f>
        <v>#N/A</v>
      </c>
      <c r="CN204" s="41" t="s">
        <v>1838</v>
      </c>
    </row>
    <row r="205" spans="1:92" ht="12.45" hidden="1" customHeight="1" x14ac:dyDescent="0.3">
      <c r="A205" s="55" t="s">
        <v>757</v>
      </c>
      <c r="AD205" s="41">
        <f>ROW()</f>
        <v>205</v>
      </c>
      <c r="BB205" s="41" t="s">
        <v>1136</v>
      </c>
      <c r="BC205" s="41" t="s">
        <v>348</v>
      </c>
      <c r="BD205" s="42" t="b">
        <v>1</v>
      </c>
      <c r="BE205" s="41">
        <f>M281</f>
        <v>0</v>
      </c>
      <c r="BF205" s="41" t="str">
        <f>""&amp;M281</f>
        <v/>
      </c>
      <c r="BG205" s="41" t="b">
        <v>1</v>
      </c>
      <c r="BH205" s="41" t="b">
        <v>0</v>
      </c>
      <c r="BK205" s="41" t="e">
        <f t="shared" ca="1" si="26"/>
        <v>#N/A</v>
      </c>
      <c r="BL205" s="41" t="e">
        <f t="shared" ca="1" si="27"/>
        <v>#N/A</v>
      </c>
      <c r="CN205" s="41" t="s">
        <v>1836</v>
      </c>
    </row>
    <row r="206" spans="1:92" ht="29.55" hidden="1" customHeight="1" x14ac:dyDescent="0.3">
      <c r="A206" s="55" t="s">
        <v>757</v>
      </c>
      <c r="B206" s="102" t="s">
        <v>1127</v>
      </c>
      <c r="C206" s="102"/>
      <c r="D206" s="102"/>
      <c r="E206" s="102"/>
      <c r="F206" s="102"/>
      <c r="G206" s="169" t="s">
        <v>1137</v>
      </c>
      <c r="H206" s="169"/>
      <c r="I206" s="169"/>
      <c r="J206" s="102" t="s">
        <v>935</v>
      </c>
      <c r="K206" s="102"/>
      <c r="L206" s="102"/>
      <c r="M206" s="102" t="s">
        <v>1002</v>
      </c>
      <c r="N206" s="102"/>
      <c r="O206" s="102"/>
      <c r="P206" s="159" t="s">
        <v>1138</v>
      </c>
      <c r="Q206" s="159"/>
      <c r="R206" s="159"/>
      <c r="AD206" s="41">
        <f>ROW()</f>
        <v>206</v>
      </c>
      <c r="BB206" s="41" t="s">
        <v>1139</v>
      </c>
      <c r="BC206" s="41" t="s">
        <v>348</v>
      </c>
      <c r="BD206" s="42" t="b">
        <v>1</v>
      </c>
      <c r="BE206" s="41">
        <f>M282</f>
        <v>0</v>
      </c>
      <c r="BF206" s="41" t="str">
        <f>""&amp;M282</f>
        <v/>
      </c>
      <c r="BG206" s="41" t="b">
        <v>1</v>
      </c>
      <c r="BH206" s="41" t="b">
        <v>0</v>
      </c>
      <c r="BK206" s="41" t="e">
        <f t="shared" ca="1" si="26"/>
        <v>#N/A</v>
      </c>
      <c r="BL206" s="41" t="e">
        <f t="shared" ca="1" si="27"/>
        <v>#N/A</v>
      </c>
      <c r="CN206" s="41" t="s">
        <v>1834</v>
      </c>
    </row>
    <row r="207" spans="1:92" ht="14.4" hidden="1" x14ac:dyDescent="0.3">
      <c r="A207" s="55" t="s">
        <v>757</v>
      </c>
      <c r="B207" s="125"/>
      <c r="C207" s="126"/>
      <c r="D207" s="126"/>
      <c r="E207" s="126"/>
      <c r="F207" s="127"/>
      <c r="G207" s="155"/>
      <c r="H207" s="156"/>
      <c r="I207" s="157"/>
      <c r="J207" s="155"/>
      <c r="K207" s="156"/>
      <c r="L207" s="157"/>
      <c r="M207" s="155"/>
      <c r="N207" s="156"/>
      <c r="O207" s="157"/>
      <c r="P207" s="106"/>
      <c r="Q207" s="158"/>
      <c r="R207" s="107"/>
      <c r="AD207" s="41">
        <f>ROW()</f>
        <v>207</v>
      </c>
      <c r="BB207" s="41" t="s">
        <v>1142</v>
      </c>
      <c r="BC207" s="41" t="s">
        <v>348</v>
      </c>
      <c r="BD207" s="42" t="b">
        <v>1</v>
      </c>
      <c r="BE207" s="41">
        <f t="shared" ref="BE207:BE218" si="28">M284</f>
        <v>0</v>
      </c>
      <c r="BF207" s="41" t="str">
        <f t="shared" ref="BF207:BF218" si="29">""&amp;M284</f>
        <v/>
      </c>
      <c r="BG207" s="41" t="b">
        <v>1</v>
      </c>
      <c r="BH207" s="41" t="b">
        <v>0</v>
      </c>
      <c r="BK207" s="41" t="e">
        <f t="shared" ca="1" si="26"/>
        <v>#N/A</v>
      </c>
      <c r="BL207" s="41" t="e">
        <f t="shared" ca="1" si="27"/>
        <v>#N/A</v>
      </c>
      <c r="CN207" s="41" t="s">
        <v>1830</v>
      </c>
    </row>
    <row r="208" spans="1:92" ht="14.4" hidden="1" x14ac:dyDescent="0.3">
      <c r="A208" s="55" t="s">
        <v>757</v>
      </c>
      <c r="B208" s="252" t="s">
        <v>920</v>
      </c>
      <c r="C208" s="252"/>
      <c r="D208" s="252"/>
      <c r="E208" s="252"/>
      <c r="F208" s="252"/>
      <c r="G208" s="106" t="str">
        <f>TEXT(SUMPRODUCT((G207:G207)*1),"0.00")</f>
        <v>0.00</v>
      </c>
      <c r="H208" s="158"/>
      <c r="I208" s="107"/>
      <c r="J208" s="106" t="str">
        <f>TEXT(SUMPRODUCT((J207:J207)*1),"0.00")</f>
        <v>0.00</v>
      </c>
      <c r="K208" s="158"/>
      <c r="L208" s="107"/>
      <c r="M208" s="106" t="str">
        <f>TEXT(SUMPRODUCT((M207:M207)*1),"0.00")</f>
        <v>0.00</v>
      </c>
      <c r="N208" s="158"/>
      <c r="O208" s="107"/>
      <c r="P208" s="106" t="str">
        <f>TEXT(SUMPRODUCT((P207:P207)*1),"0.00")</f>
        <v>0.00</v>
      </c>
      <c r="Q208" s="158"/>
      <c r="R208" s="107"/>
      <c r="AD208" s="41">
        <f>ROW()</f>
        <v>208</v>
      </c>
      <c r="BB208" s="41" t="s">
        <v>1143</v>
      </c>
      <c r="BC208" s="41" t="s">
        <v>348</v>
      </c>
      <c r="BD208" s="42" t="b">
        <v>1</v>
      </c>
      <c r="BE208" s="41">
        <f t="shared" si="28"/>
        <v>0</v>
      </c>
      <c r="BF208" s="41" t="str">
        <f t="shared" si="29"/>
        <v/>
      </c>
      <c r="BG208" s="41" t="b">
        <v>1</v>
      </c>
      <c r="BH208" s="41" t="b">
        <v>0</v>
      </c>
      <c r="BK208" s="41" t="e">
        <f t="shared" ca="1" si="26"/>
        <v>#N/A</v>
      </c>
      <c r="BL208" s="41" t="e">
        <f t="shared" ca="1" si="27"/>
        <v>#N/A</v>
      </c>
      <c r="CN208" s="41" t="s">
        <v>1828</v>
      </c>
    </row>
    <row r="209" spans="1:92" ht="16.95" customHeight="1" x14ac:dyDescent="0.3">
      <c r="AD209" s="41">
        <f>ROW()</f>
        <v>209</v>
      </c>
      <c r="BB209" s="41" t="s">
        <v>1144</v>
      </c>
      <c r="BC209" s="41" t="s">
        <v>348</v>
      </c>
      <c r="BD209" s="42" t="b">
        <v>1</v>
      </c>
      <c r="BE209" s="41">
        <f t="shared" si="28"/>
        <v>0</v>
      </c>
      <c r="BF209" s="41" t="str">
        <f t="shared" si="29"/>
        <v/>
      </c>
      <c r="BG209" s="41" t="b">
        <v>1</v>
      </c>
      <c r="BH209" s="41" t="b">
        <v>0</v>
      </c>
      <c r="BK209" s="41" t="e">
        <f t="shared" ca="1" si="26"/>
        <v>#N/A</v>
      </c>
      <c r="BL209" s="41" t="e">
        <f t="shared" ca="1" si="27"/>
        <v>#N/A</v>
      </c>
      <c r="CN209" s="41" t="s">
        <v>1826</v>
      </c>
    </row>
    <row r="210" spans="1:92" ht="14.4" x14ac:dyDescent="0.3">
      <c r="B210" s="45" t="s">
        <v>1145</v>
      </c>
      <c r="AD210" s="41">
        <f>ROW()</f>
        <v>210</v>
      </c>
      <c r="BB210" s="41" t="s">
        <v>1146</v>
      </c>
      <c r="BC210" s="41" t="s">
        <v>348</v>
      </c>
      <c r="BD210" s="42" t="b">
        <v>1</v>
      </c>
      <c r="BE210" s="41">
        <f t="shared" si="28"/>
        <v>0</v>
      </c>
      <c r="BF210" s="41" t="str">
        <f t="shared" si="29"/>
        <v/>
      </c>
      <c r="BG210" s="41" t="b">
        <v>1</v>
      </c>
      <c r="BH210" s="41" t="b">
        <v>0</v>
      </c>
      <c r="BK210" s="41" t="e">
        <f t="shared" ca="1" si="26"/>
        <v>#N/A</v>
      </c>
      <c r="BL210" s="41" t="e">
        <f t="shared" ca="1" si="27"/>
        <v>#N/A</v>
      </c>
      <c r="CN210" s="41" t="s">
        <v>1824</v>
      </c>
    </row>
    <row r="211" spans="1:92" ht="14.4" x14ac:dyDescent="0.3">
      <c r="AD211" s="41">
        <f>ROW()</f>
        <v>211</v>
      </c>
      <c r="BB211" s="41" t="s">
        <v>1147</v>
      </c>
      <c r="BC211" s="41" t="s">
        <v>348</v>
      </c>
      <c r="BD211" s="42" t="b">
        <v>1</v>
      </c>
      <c r="BE211" s="41">
        <f t="shared" si="28"/>
        <v>0</v>
      </c>
      <c r="BF211" s="41" t="str">
        <f t="shared" si="29"/>
        <v/>
      </c>
      <c r="BG211" s="41" t="b">
        <v>1</v>
      </c>
      <c r="BH211" s="41" t="b">
        <v>0</v>
      </c>
      <c r="BK211" s="41" t="e">
        <f t="shared" ca="1" si="26"/>
        <v>#N/A</v>
      </c>
      <c r="BL211" s="41" t="e">
        <f t="shared" ca="1" si="27"/>
        <v>#N/A</v>
      </c>
      <c r="CN211" s="41" t="s">
        <v>1818</v>
      </c>
    </row>
    <row r="212" spans="1:92" ht="14.4" x14ac:dyDescent="0.3">
      <c r="B212" s="41" t="s">
        <v>1122</v>
      </c>
      <c r="N212" s="106" t="s">
        <v>973</v>
      </c>
      <c r="O212" s="158"/>
      <c r="P212" s="107"/>
      <c r="AD212" s="41">
        <f>ROW()</f>
        <v>212</v>
      </c>
      <c r="BB212" s="41" t="s">
        <v>1149</v>
      </c>
      <c r="BC212" s="41" t="s">
        <v>348</v>
      </c>
      <c r="BD212" s="42" t="b">
        <v>1</v>
      </c>
      <c r="BE212" s="41">
        <f t="shared" si="28"/>
        <v>0</v>
      </c>
      <c r="BF212" s="41" t="str">
        <f t="shared" si="29"/>
        <v/>
      </c>
      <c r="BG212" s="41" t="b">
        <v>1</v>
      </c>
      <c r="BH212" s="41" t="b">
        <v>0</v>
      </c>
      <c r="BK212" s="41" t="e">
        <f t="shared" ca="1" si="26"/>
        <v>#N/A</v>
      </c>
      <c r="BL212" s="41" t="e">
        <f t="shared" ca="1" si="27"/>
        <v>#N/A</v>
      </c>
      <c r="CN212" s="41" t="s">
        <v>1814</v>
      </c>
    </row>
    <row r="213" spans="1:92" ht="14.4" hidden="1" x14ac:dyDescent="0.3">
      <c r="A213" s="55" t="s">
        <v>757</v>
      </c>
      <c r="AD213" s="41">
        <f>ROW()</f>
        <v>213</v>
      </c>
      <c r="BB213" s="41" t="s">
        <v>1151</v>
      </c>
      <c r="BC213" s="41" t="s">
        <v>348</v>
      </c>
      <c r="BD213" s="42" t="b">
        <v>1</v>
      </c>
      <c r="BE213" s="41">
        <f t="shared" si="28"/>
        <v>0</v>
      </c>
      <c r="BF213" s="41" t="str">
        <f t="shared" si="29"/>
        <v/>
      </c>
      <c r="BG213" s="41" t="b">
        <v>1</v>
      </c>
      <c r="BH213" s="41" t="b">
        <v>0</v>
      </c>
      <c r="BK213" s="41" t="e">
        <f t="shared" ca="1" si="26"/>
        <v>#N/A</v>
      </c>
      <c r="BL213" s="41" t="e">
        <f t="shared" ca="1" si="27"/>
        <v>#N/A</v>
      </c>
      <c r="CN213" s="41" t="s">
        <v>587</v>
      </c>
    </row>
    <row r="214" spans="1:92" ht="30.45" hidden="1" customHeight="1" x14ac:dyDescent="0.3">
      <c r="A214" s="55" t="s">
        <v>757</v>
      </c>
      <c r="B214" s="102" t="s">
        <v>1152</v>
      </c>
      <c r="C214" s="102"/>
      <c r="D214" s="102"/>
      <c r="E214" s="102"/>
      <c r="F214" s="102"/>
      <c r="G214" s="102" t="s">
        <v>1128</v>
      </c>
      <c r="H214" s="102"/>
      <c r="I214" s="102"/>
      <c r="J214" s="102" t="s">
        <v>1129</v>
      </c>
      <c r="K214" s="102"/>
      <c r="L214" s="102"/>
      <c r="M214" s="108" t="s">
        <v>1130</v>
      </c>
      <c r="N214" s="108"/>
      <c r="O214" s="108"/>
      <c r="P214" s="108"/>
      <c r="AD214" s="41">
        <f>ROW()</f>
        <v>214</v>
      </c>
      <c r="BB214" s="41" t="s">
        <v>1153</v>
      </c>
      <c r="BC214" s="41" t="s">
        <v>348</v>
      </c>
      <c r="BD214" s="42" t="b">
        <v>1</v>
      </c>
      <c r="BE214" s="41">
        <f t="shared" si="28"/>
        <v>0</v>
      </c>
      <c r="BF214" s="41" t="str">
        <f t="shared" si="29"/>
        <v/>
      </c>
      <c r="BG214" s="41" t="b">
        <v>1</v>
      </c>
      <c r="BH214" s="41" t="b">
        <v>0</v>
      </c>
      <c r="BK214" s="41" t="e">
        <f t="shared" ca="1" si="26"/>
        <v>#N/A</v>
      </c>
      <c r="BL214" s="41" t="e">
        <f t="shared" ca="1" si="27"/>
        <v>#N/A</v>
      </c>
      <c r="CN214" s="41" t="s">
        <v>1566</v>
      </c>
    </row>
    <row r="215" spans="1:92" ht="14.4" hidden="1" x14ac:dyDescent="0.3">
      <c r="A215" s="55" t="s">
        <v>757</v>
      </c>
      <c r="B215" s="125"/>
      <c r="C215" s="126"/>
      <c r="D215" s="126"/>
      <c r="E215" s="126"/>
      <c r="F215" s="127"/>
      <c r="G215" s="155"/>
      <c r="H215" s="156"/>
      <c r="I215" s="157"/>
      <c r="J215" s="155"/>
      <c r="K215" s="156"/>
      <c r="L215" s="157"/>
      <c r="M215" s="106"/>
      <c r="N215" s="158"/>
      <c r="O215" s="158"/>
      <c r="P215" s="107"/>
      <c r="AD215" s="41">
        <f>ROW()</f>
        <v>215</v>
      </c>
      <c r="BB215" s="41" t="s">
        <v>1155</v>
      </c>
      <c r="BC215" s="41" t="s">
        <v>348</v>
      </c>
      <c r="BD215" s="42" t="b">
        <v>1</v>
      </c>
      <c r="BE215" s="41">
        <f t="shared" si="28"/>
        <v>0</v>
      </c>
      <c r="BF215" s="41" t="str">
        <f t="shared" si="29"/>
        <v/>
      </c>
      <c r="BG215" s="41" t="b">
        <v>1</v>
      </c>
      <c r="BH215" s="41" t="b">
        <v>0</v>
      </c>
      <c r="BK215" s="41" t="e">
        <f t="shared" ca="1" si="26"/>
        <v>#N/A</v>
      </c>
      <c r="BL215" s="41" t="e">
        <f t="shared" ca="1" si="27"/>
        <v>#N/A</v>
      </c>
      <c r="CN215" s="41" t="s">
        <v>1476</v>
      </c>
    </row>
    <row r="216" spans="1:92" ht="14.4" hidden="1" x14ac:dyDescent="0.3">
      <c r="A216" s="55" t="s">
        <v>757</v>
      </c>
      <c r="B216" s="170" t="s">
        <v>920</v>
      </c>
      <c r="C216" s="170"/>
      <c r="D216" s="170"/>
      <c r="E216" s="170"/>
      <c r="F216" s="170"/>
      <c r="G216" s="106" t="str">
        <f>TEXT(SUMPRODUCT((G215:G215)*1),"0.00")</f>
        <v>0.00</v>
      </c>
      <c r="H216" s="158"/>
      <c r="I216" s="107"/>
      <c r="J216" s="106" t="str">
        <f>TEXT(SUMPRODUCT((J215:J215)*1),"0.00")</f>
        <v>0.00</v>
      </c>
      <c r="K216" s="158"/>
      <c r="L216" s="107"/>
      <c r="M216" s="106" t="str">
        <f>TEXT(SUMPRODUCT((M215:M215)*1),"0.00")</f>
        <v>0.00</v>
      </c>
      <c r="N216" s="158"/>
      <c r="O216" s="158"/>
      <c r="P216" s="107"/>
      <c r="AD216" s="41">
        <f>ROW()</f>
        <v>216</v>
      </c>
      <c r="BB216" s="41" t="s">
        <v>1156</v>
      </c>
      <c r="BC216" s="41" t="s">
        <v>348</v>
      </c>
      <c r="BD216" s="42" t="b">
        <v>1</v>
      </c>
      <c r="BE216" s="41">
        <f t="shared" si="28"/>
        <v>0</v>
      </c>
      <c r="BF216" s="41" t="str">
        <f t="shared" si="29"/>
        <v/>
      </c>
      <c r="BG216" s="41" t="b">
        <v>1</v>
      </c>
      <c r="BH216" s="41" t="b">
        <v>0</v>
      </c>
      <c r="BK216" s="41" t="e">
        <f t="shared" ca="1" si="26"/>
        <v>#N/A</v>
      </c>
      <c r="BL216" s="41" t="e">
        <f t="shared" ca="1" si="27"/>
        <v>#N/A</v>
      </c>
      <c r="CN216" s="41" t="s">
        <v>1457</v>
      </c>
    </row>
    <row r="217" spans="1:92" ht="13.05" hidden="1" customHeight="1" x14ac:dyDescent="0.3">
      <c r="A217" s="55" t="s">
        <v>757</v>
      </c>
      <c r="AD217" s="41">
        <f>ROW()</f>
        <v>217</v>
      </c>
      <c r="BB217" s="41" t="s">
        <v>1157</v>
      </c>
      <c r="BC217" s="41" t="s">
        <v>348</v>
      </c>
      <c r="BD217" s="42" t="b">
        <v>1</v>
      </c>
      <c r="BE217" s="41">
        <f t="shared" si="28"/>
        <v>0</v>
      </c>
      <c r="BF217" s="41" t="str">
        <f t="shared" si="29"/>
        <v/>
      </c>
      <c r="BG217" s="41" t="b">
        <v>1</v>
      </c>
      <c r="BH217" s="41" t="b">
        <v>0</v>
      </c>
      <c r="BK217" s="41" t="e">
        <f t="shared" ca="1" si="26"/>
        <v>#N/A</v>
      </c>
      <c r="BL217" s="41" t="e">
        <f t="shared" ca="1" si="27"/>
        <v>#N/A</v>
      </c>
      <c r="CN217" s="41" t="s">
        <v>1437</v>
      </c>
    </row>
    <row r="218" spans="1:92" ht="30" hidden="1" customHeight="1" x14ac:dyDescent="0.3">
      <c r="A218" s="55" t="s">
        <v>757</v>
      </c>
      <c r="B218" s="102" t="s">
        <v>1152</v>
      </c>
      <c r="C218" s="102"/>
      <c r="D218" s="102"/>
      <c r="E218" s="102"/>
      <c r="F218" s="102"/>
      <c r="G218" s="169" t="s">
        <v>1137</v>
      </c>
      <c r="H218" s="169"/>
      <c r="I218" s="169"/>
      <c r="J218" s="102" t="s">
        <v>935</v>
      </c>
      <c r="K218" s="102"/>
      <c r="L218" s="102"/>
      <c r="M218" s="102" t="s">
        <v>1002</v>
      </c>
      <c r="N218" s="102"/>
      <c r="O218" s="102"/>
      <c r="P218" s="159" t="s">
        <v>1138</v>
      </c>
      <c r="Q218" s="159"/>
      <c r="R218" s="159"/>
      <c r="AD218" s="41">
        <f>ROW()</f>
        <v>218</v>
      </c>
      <c r="BB218" s="41" t="s">
        <v>1158</v>
      </c>
      <c r="BC218" s="41" t="s">
        <v>348</v>
      </c>
      <c r="BD218" s="42" t="b">
        <v>1</v>
      </c>
      <c r="BE218" s="41" t="str">
        <f t="shared" si="28"/>
        <v>0.00</v>
      </c>
      <c r="BF218" s="41" t="str">
        <f t="shared" si="29"/>
        <v>0.00</v>
      </c>
      <c r="BG218" s="41" t="b">
        <v>0</v>
      </c>
      <c r="BH218" s="41" t="b">
        <v>0</v>
      </c>
      <c r="BK218" s="41" t="e">
        <f t="shared" ca="1" si="26"/>
        <v>#N/A</v>
      </c>
      <c r="BL218" s="41" t="e">
        <f t="shared" ca="1" si="27"/>
        <v>#N/A</v>
      </c>
      <c r="CN218" s="41" t="s">
        <v>1413</v>
      </c>
    </row>
    <row r="219" spans="1:92" ht="14.4" hidden="1" x14ac:dyDescent="0.3">
      <c r="A219" s="55" t="s">
        <v>757</v>
      </c>
      <c r="B219" s="125"/>
      <c r="C219" s="126"/>
      <c r="D219" s="126"/>
      <c r="E219" s="126"/>
      <c r="F219" s="127"/>
      <c r="G219" s="155"/>
      <c r="H219" s="156"/>
      <c r="I219" s="157"/>
      <c r="J219" s="155"/>
      <c r="K219" s="156"/>
      <c r="L219" s="157"/>
      <c r="M219" s="155"/>
      <c r="N219" s="156"/>
      <c r="O219" s="157"/>
      <c r="P219" s="131"/>
      <c r="Q219" s="132"/>
      <c r="R219" s="133"/>
      <c r="AD219" s="41">
        <f>ROW()</f>
        <v>219</v>
      </c>
      <c r="BB219" s="41" t="s">
        <v>1161</v>
      </c>
      <c r="BC219" s="41" t="s">
        <v>458</v>
      </c>
      <c r="BD219" s="42" t="b">
        <v>0</v>
      </c>
      <c r="BE219" s="41" t="s">
        <v>1029</v>
      </c>
      <c r="BF219" s="41" t="s">
        <v>1029</v>
      </c>
      <c r="BG219" s="41" t="b">
        <v>0</v>
      </c>
      <c r="BH219" s="41" t="b">
        <v>0</v>
      </c>
      <c r="BK219" s="41" t="s">
        <v>460</v>
      </c>
      <c r="BL219" s="41" t="s">
        <v>460</v>
      </c>
      <c r="CN219" s="41" t="s">
        <v>1390</v>
      </c>
    </row>
    <row r="220" spans="1:92" ht="14.4" hidden="1" x14ac:dyDescent="0.3">
      <c r="A220" s="55" t="s">
        <v>757</v>
      </c>
      <c r="B220" s="170" t="s">
        <v>920</v>
      </c>
      <c r="C220" s="170"/>
      <c r="D220" s="170"/>
      <c r="E220" s="170"/>
      <c r="F220" s="170"/>
      <c r="G220" s="106" t="str">
        <f>TEXT(SUMPRODUCT((G219:G219)*1),"0.00")</f>
        <v>0.00</v>
      </c>
      <c r="H220" s="158"/>
      <c r="I220" s="107"/>
      <c r="J220" s="106" t="str">
        <f>TEXT(SUMPRODUCT((J219:J219)*1),"0.00")</f>
        <v>0.00</v>
      </c>
      <c r="K220" s="158"/>
      <c r="L220" s="107"/>
      <c r="M220" s="106" t="str">
        <f>TEXT(SUMPRODUCT((M219:M219)*1),"0.00")</f>
        <v>0.00</v>
      </c>
      <c r="N220" s="158"/>
      <c r="O220" s="107"/>
      <c r="P220" s="106" t="str">
        <f>TEXT(SUMPRODUCT((P219:P219)*1),"0.00")</f>
        <v>0.00</v>
      </c>
      <c r="Q220" s="158"/>
      <c r="R220" s="107"/>
      <c r="AD220" s="41">
        <f>ROW()</f>
        <v>220</v>
      </c>
      <c r="BB220" s="41" t="s">
        <v>1162</v>
      </c>
      <c r="BC220" s="41" t="s">
        <v>458</v>
      </c>
      <c r="BD220" s="42" t="b">
        <v>0</v>
      </c>
      <c r="BE220" s="41" t="s">
        <v>1095</v>
      </c>
      <c r="BF220" s="41" t="s">
        <v>1095</v>
      </c>
      <c r="BG220" s="41" t="b">
        <v>0</v>
      </c>
      <c r="BH220" s="41" t="b">
        <v>0</v>
      </c>
      <c r="BK220" s="41" t="s">
        <v>460</v>
      </c>
      <c r="BL220" s="41" t="s">
        <v>460</v>
      </c>
      <c r="CN220" s="41" t="s">
        <v>1093</v>
      </c>
    </row>
    <row r="221" spans="1:92" ht="13.5" customHeight="1" x14ac:dyDescent="0.3">
      <c r="AD221" s="41">
        <f>ROW()</f>
        <v>221</v>
      </c>
      <c r="BB221" s="41" t="s">
        <v>1163</v>
      </c>
      <c r="BC221" s="41" t="s">
        <v>458</v>
      </c>
      <c r="BD221" s="42" t="b">
        <v>0</v>
      </c>
      <c r="BE221" s="41" t="s">
        <v>1134</v>
      </c>
      <c r="BF221" s="41" t="s">
        <v>1134</v>
      </c>
      <c r="BG221" s="41" t="b">
        <v>0</v>
      </c>
      <c r="BH221" s="41" t="b">
        <v>0</v>
      </c>
      <c r="BK221" s="41" t="s">
        <v>460</v>
      </c>
      <c r="BL221" s="41" t="s">
        <v>460</v>
      </c>
      <c r="CN221" s="41" t="s">
        <v>909</v>
      </c>
    </row>
    <row r="222" spans="1:92" ht="14.4" x14ac:dyDescent="0.3">
      <c r="B222" s="45" t="s">
        <v>1164</v>
      </c>
      <c r="AD222" s="41">
        <f>ROW()</f>
        <v>222</v>
      </c>
      <c r="BB222" s="41" t="s">
        <v>1165</v>
      </c>
      <c r="BC222" s="41" t="s">
        <v>348</v>
      </c>
      <c r="BD222" s="42" t="b">
        <v>1</v>
      </c>
      <c r="BE222" s="41" t="str">
        <f>O280</f>
        <v>0.00</v>
      </c>
      <c r="BF222" s="41" t="str">
        <f>""&amp;O280</f>
        <v>0.00</v>
      </c>
      <c r="BG222" s="41" t="b">
        <v>0</v>
      </c>
      <c r="BH222" s="41" t="b">
        <v>0</v>
      </c>
      <c r="BK222" s="41" t="e">
        <f t="shared" ref="BK222:BK236" ca="1" si="30">_xlfn.FORMULATEXT(BE222)</f>
        <v>#N/A</v>
      </c>
      <c r="BL222" s="41" t="e">
        <f t="shared" ref="BL222:BL236" ca="1" si="31">_xlfn.FORMULATEXT(BE222)</f>
        <v>#N/A</v>
      </c>
      <c r="CN222" s="41" t="s">
        <v>772</v>
      </c>
    </row>
    <row r="223" spans="1:92" ht="14.4" x14ac:dyDescent="0.3">
      <c r="AD223" s="41">
        <f>ROW()</f>
        <v>223</v>
      </c>
      <c r="BB223" s="41" t="s">
        <v>1166</v>
      </c>
      <c r="BC223" s="41" t="s">
        <v>348</v>
      </c>
      <c r="BD223" s="42" t="b">
        <v>1</v>
      </c>
      <c r="BE223" s="41" t="str">
        <f>O281</f>
        <v>0.00</v>
      </c>
      <c r="BF223" s="41" t="str">
        <f>""&amp;O281</f>
        <v>0.00</v>
      </c>
      <c r="BG223" s="41" t="b">
        <v>0</v>
      </c>
      <c r="BH223" s="41" t="b">
        <v>0</v>
      </c>
      <c r="BK223" s="41" t="e">
        <f t="shared" ca="1" si="30"/>
        <v>#N/A</v>
      </c>
      <c r="BL223" s="41" t="e">
        <f t="shared" ca="1" si="31"/>
        <v>#N/A</v>
      </c>
      <c r="CN223" s="41" t="s">
        <v>746</v>
      </c>
    </row>
    <row r="224" spans="1:92" ht="14.4" x14ac:dyDescent="0.3">
      <c r="B224" s="41" t="s">
        <v>1122</v>
      </c>
      <c r="N224" s="131" t="s">
        <v>973</v>
      </c>
      <c r="O224" s="132"/>
      <c r="P224" s="133"/>
      <c r="AD224" s="41">
        <f>ROW()</f>
        <v>224</v>
      </c>
      <c r="BB224" s="41" t="s">
        <v>1168</v>
      </c>
      <c r="BC224" s="41" t="s">
        <v>348</v>
      </c>
      <c r="BD224" s="42" t="b">
        <v>1</v>
      </c>
      <c r="BE224" s="41" t="str">
        <f>O282</f>
        <v>0.00</v>
      </c>
      <c r="BF224" s="41" t="str">
        <f>""&amp;O282</f>
        <v>0.00</v>
      </c>
      <c r="BG224" s="41" t="b">
        <v>0</v>
      </c>
      <c r="BH224" s="41" t="b">
        <v>0</v>
      </c>
      <c r="BK224" s="41" t="e">
        <f t="shared" ca="1" si="30"/>
        <v>#N/A</v>
      </c>
      <c r="BL224" s="41" t="e">
        <f t="shared" ca="1" si="31"/>
        <v>#N/A</v>
      </c>
      <c r="CN224" s="41" t="s">
        <v>720</v>
      </c>
    </row>
    <row r="225" spans="1:92" ht="14.4" hidden="1" x14ac:dyDescent="0.3">
      <c r="A225" s="55" t="s">
        <v>757</v>
      </c>
      <c r="AD225" s="41">
        <f>ROW()</f>
        <v>225</v>
      </c>
      <c r="BB225" s="41" t="s">
        <v>1170</v>
      </c>
      <c r="BC225" s="41" t="s">
        <v>348</v>
      </c>
      <c r="BD225" s="42" t="b">
        <v>1</v>
      </c>
      <c r="BE225" s="41" t="str">
        <f t="shared" ref="BE225:BE236" si="32">O284</f>
        <v>0.00</v>
      </c>
      <c r="BF225" s="41" t="str">
        <f t="shared" ref="BF225:BF236" si="33">""&amp;O284</f>
        <v>0.00</v>
      </c>
      <c r="BG225" s="41" t="b">
        <v>0</v>
      </c>
      <c r="BH225" s="41" t="b">
        <v>0</v>
      </c>
      <c r="BK225" s="41" t="e">
        <f t="shared" ca="1" si="30"/>
        <v>#N/A</v>
      </c>
      <c r="BL225" s="41" t="e">
        <f t="shared" ca="1" si="31"/>
        <v>#N/A</v>
      </c>
      <c r="CN225" s="41" t="s">
        <v>711</v>
      </c>
    </row>
    <row r="226" spans="1:92" ht="30.45" hidden="1" customHeight="1" x14ac:dyDescent="0.3">
      <c r="A226" s="55" t="s">
        <v>757</v>
      </c>
      <c r="B226" s="102" t="s">
        <v>1171</v>
      </c>
      <c r="C226" s="102"/>
      <c r="D226" s="102"/>
      <c r="E226" s="102"/>
      <c r="F226" s="102"/>
      <c r="G226" s="102" t="s">
        <v>1128</v>
      </c>
      <c r="H226" s="102"/>
      <c r="I226" s="102"/>
      <c r="J226" s="102" t="s">
        <v>1172</v>
      </c>
      <c r="K226" s="102"/>
      <c r="L226" s="102"/>
      <c r="M226" s="108" t="s">
        <v>1130</v>
      </c>
      <c r="N226" s="108"/>
      <c r="O226" s="108"/>
      <c r="P226" s="108"/>
      <c r="AD226" s="41">
        <f>ROW()</f>
        <v>226</v>
      </c>
      <c r="BB226" s="41" t="s">
        <v>1173</v>
      </c>
      <c r="BC226" s="41" t="s">
        <v>348</v>
      </c>
      <c r="BD226" s="42" t="b">
        <v>1</v>
      </c>
      <c r="BE226" s="41" t="str">
        <f t="shared" si="32"/>
        <v>0.00</v>
      </c>
      <c r="BF226" s="41" t="str">
        <f t="shared" si="33"/>
        <v>0.00</v>
      </c>
      <c r="BG226" s="41" t="b">
        <v>0</v>
      </c>
      <c r="BH226" s="41" t="b">
        <v>0</v>
      </c>
      <c r="BK226" s="41" t="e">
        <f t="shared" ca="1" si="30"/>
        <v>#N/A</v>
      </c>
      <c r="BL226" s="41" t="e">
        <f t="shared" ca="1" si="31"/>
        <v>#N/A</v>
      </c>
      <c r="CN226" s="41" t="s">
        <v>707</v>
      </c>
    </row>
    <row r="227" spans="1:92" ht="14.4" hidden="1" x14ac:dyDescent="0.3">
      <c r="A227" s="55" t="s">
        <v>757</v>
      </c>
      <c r="B227" s="125"/>
      <c r="C227" s="126"/>
      <c r="D227" s="126"/>
      <c r="E227" s="126"/>
      <c r="F227" s="127"/>
      <c r="G227" s="155"/>
      <c r="H227" s="156"/>
      <c r="I227" s="157"/>
      <c r="J227" s="155"/>
      <c r="K227" s="156"/>
      <c r="L227" s="157"/>
      <c r="M227" s="106"/>
      <c r="N227" s="158"/>
      <c r="O227" s="158"/>
      <c r="P227" s="107"/>
      <c r="AD227" s="41">
        <f>ROW()</f>
        <v>227</v>
      </c>
      <c r="BB227" s="41" t="s">
        <v>1175</v>
      </c>
      <c r="BC227" s="41" t="s">
        <v>348</v>
      </c>
      <c r="BD227" s="42" t="b">
        <v>1</v>
      </c>
      <c r="BE227" s="41" t="str">
        <f t="shared" si="32"/>
        <v>0.00</v>
      </c>
      <c r="BF227" s="41" t="str">
        <f t="shared" si="33"/>
        <v>0.00</v>
      </c>
      <c r="BG227" s="41" t="b">
        <v>0</v>
      </c>
      <c r="BH227" s="41" t="b">
        <v>0</v>
      </c>
      <c r="BK227" s="41" t="e">
        <f t="shared" ca="1" si="30"/>
        <v>#N/A</v>
      </c>
      <c r="BL227" s="41" t="e">
        <f t="shared" ca="1" si="31"/>
        <v>#N/A</v>
      </c>
      <c r="CN227" s="41" t="s">
        <v>690</v>
      </c>
    </row>
    <row r="228" spans="1:92" ht="14.4" hidden="1" x14ac:dyDescent="0.3">
      <c r="A228" s="55" t="s">
        <v>757</v>
      </c>
      <c r="B228" s="170" t="s">
        <v>920</v>
      </c>
      <c r="C228" s="170"/>
      <c r="D228" s="170"/>
      <c r="E228" s="170"/>
      <c r="F228" s="170"/>
      <c r="G228" s="106" t="str">
        <f>TEXT(SUMPRODUCT((G227:G227)*1),"0.00")</f>
        <v>0.00</v>
      </c>
      <c r="H228" s="158"/>
      <c r="I228" s="107"/>
      <c r="J228" s="106" t="str">
        <f>TEXT(SUMPRODUCT((J227:J227)*1),"0.00")</f>
        <v>0.00</v>
      </c>
      <c r="K228" s="158"/>
      <c r="L228" s="107"/>
      <c r="M228" s="106" t="str">
        <f>TEXT(SUMPRODUCT((M227:M227)*1),"0.00")</f>
        <v>0.00</v>
      </c>
      <c r="N228" s="158"/>
      <c r="O228" s="158"/>
      <c r="P228" s="107"/>
      <c r="AD228" s="41">
        <f>ROW()</f>
        <v>228</v>
      </c>
      <c r="BB228" s="41" t="s">
        <v>1176</v>
      </c>
      <c r="BC228" s="41" t="s">
        <v>348</v>
      </c>
      <c r="BD228" s="42" t="b">
        <v>1</v>
      </c>
      <c r="BE228" s="41" t="str">
        <f t="shared" si="32"/>
        <v>0.00</v>
      </c>
      <c r="BF228" s="41" t="str">
        <f t="shared" si="33"/>
        <v>0.00</v>
      </c>
      <c r="BG228" s="41" t="b">
        <v>0</v>
      </c>
      <c r="BH228" s="41" t="b">
        <v>0</v>
      </c>
      <c r="BK228" s="41" t="e">
        <f t="shared" ca="1" si="30"/>
        <v>#N/A</v>
      </c>
      <c r="BL228" s="41" t="e">
        <f t="shared" ca="1" si="31"/>
        <v>#N/A</v>
      </c>
      <c r="CN228" s="41" t="s">
        <v>664</v>
      </c>
    </row>
    <row r="229" spans="1:92" ht="12" hidden="1" customHeight="1" x14ac:dyDescent="0.3">
      <c r="A229" s="55" t="s">
        <v>757</v>
      </c>
      <c r="AD229" s="41">
        <f>ROW()</f>
        <v>229</v>
      </c>
      <c r="BB229" s="41" t="s">
        <v>1177</v>
      </c>
      <c r="BC229" s="41" t="s">
        <v>348</v>
      </c>
      <c r="BD229" s="42" t="b">
        <v>1</v>
      </c>
      <c r="BE229" s="41" t="str">
        <f t="shared" si="32"/>
        <v>0.00</v>
      </c>
      <c r="BF229" s="41" t="str">
        <f t="shared" si="33"/>
        <v>0.00</v>
      </c>
      <c r="BG229" s="41" t="b">
        <v>0</v>
      </c>
      <c r="BH229" s="41" t="b">
        <v>0</v>
      </c>
      <c r="BK229" s="41" t="e">
        <f t="shared" ca="1" si="30"/>
        <v>#N/A</v>
      </c>
      <c r="BL229" s="41" t="e">
        <f t="shared" ca="1" si="31"/>
        <v>#N/A</v>
      </c>
      <c r="CN229" s="41" t="s">
        <v>659</v>
      </c>
    </row>
    <row r="230" spans="1:92" ht="33.450000000000003" hidden="1" customHeight="1" x14ac:dyDescent="0.3">
      <c r="A230" s="55" t="s">
        <v>757</v>
      </c>
      <c r="B230" s="102" t="s">
        <v>1171</v>
      </c>
      <c r="C230" s="102"/>
      <c r="D230" s="102"/>
      <c r="E230" s="102"/>
      <c r="F230" s="102"/>
      <c r="G230" s="159" t="s">
        <v>1137</v>
      </c>
      <c r="H230" s="159"/>
      <c r="I230" s="159"/>
      <c r="J230" s="102" t="s">
        <v>935</v>
      </c>
      <c r="K230" s="102"/>
      <c r="L230" s="102"/>
      <c r="M230" s="102" t="s">
        <v>1002</v>
      </c>
      <c r="N230" s="102"/>
      <c r="O230" s="102"/>
      <c r="P230" s="159" t="s">
        <v>1138</v>
      </c>
      <c r="Q230" s="159"/>
      <c r="R230" s="159"/>
      <c r="AD230" s="41">
        <f>ROW()</f>
        <v>230</v>
      </c>
      <c r="BB230" s="41" t="s">
        <v>1178</v>
      </c>
      <c r="BC230" s="41" t="s">
        <v>348</v>
      </c>
      <c r="BD230" s="42" t="b">
        <v>1</v>
      </c>
      <c r="BE230" s="41" t="str">
        <f t="shared" si="32"/>
        <v>0.00</v>
      </c>
      <c r="BF230" s="41" t="str">
        <f t="shared" si="33"/>
        <v>0.00</v>
      </c>
      <c r="BG230" s="41" t="b">
        <v>0</v>
      </c>
      <c r="BH230" s="41" t="b">
        <v>0</v>
      </c>
      <c r="BK230" s="41" t="e">
        <f t="shared" ca="1" si="30"/>
        <v>#N/A</v>
      </c>
      <c r="BL230" s="41" t="e">
        <f t="shared" ca="1" si="31"/>
        <v>#N/A</v>
      </c>
      <c r="CN230" s="41" t="s">
        <v>646</v>
      </c>
    </row>
    <row r="231" spans="1:92" ht="14.4" hidden="1" x14ac:dyDescent="0.3">
      <c r="A231" s="55" t="s">
        <v>757</v>
      </c>
      <c r="B231" s="125"/>
      <c r="C231" s="126"/>
      <c r="D231" s="126"/>
      <c r="E231" s="126"/>
      <c r="F231" s="127"/>
      <c r="G231" s="155"/>
      <c r="H231" s="156"/>
      <c r="I231" s="157"/>
      <c r="J231" s="155"/>
      <c r="K231" s="156"/>
      <c r="L231" s="157"/>
      <c r="M231" s="155"/>
      <c r="N231" s="156"/>
      <c r="O231" s="157"/>
      <c r="P231" s="106"/>
      <c r="Q231" s="158"/>
      <c r="R231" s="107"/>
      <c r="AD231" s="41">
        <f>ROW()</f>
        <v>231</v>
      </c>
      <c r="BB231" s="41" t="s">
        <v>1181</v>
      </c>
      <c r="BC231" s="41" t="s">
        <v>348</v>
      </c>
      <c r="BD231" s="42" t="b">
        <v>1</v>
      </c>
      <c r="BE231" s="41" t="str">
        <f t="shared" si="32"/>
        <v>0.00</v>
      </c>
      <c r="BF231" s="41" t="str">
        <f t="shared" si="33"/>
        <v>0.00</v>
      </c>
      <c r="BG231" s="41" t="b">
        <v>0</v>
      </c>
      <c r="BH231" s="41" t="b">
        <v>0</v>
      </c>
      <c r="BK231" s="41" t="e">
        <f t="shared" ca="1" si="30"/>
        <v>#N/A</v>
      </c>
      <c r="BL231" s="41" t="e">
        <f t="shared" ca="1" si="31"/>
        <v>#N/A</v>
      </c>
      <c r="CN231" s="41" t="s">
        <v>641</v>
      </c>
    </row>
    <row r="232" spans="1:92" ht="14.4" hidden="1" x14ac:dyDescent="0.3">
      <c r="A232" s="55" t="s">
        <v>757</v>
      </c>
      <c r="B232" s="143" t="s">
        <v>920</v>
      </c>
      <c r="C232" s="143"/>
      <c r="D232" s="143"/>
      <c r="E232" s="143"/>
      <c r="F232" s="143"/>
      <c r="G232" s="106" t="str">
        <f>TEXT(SUMPRODUCT((G231:G231)*1),"0.00")</f>
        <v>0.00</v>
      </c>
      <c r="H232" s="158"/>
      <c r="I232" s="107"/>
      <c r="J232" s="106" t="str">
        <f>TEXT(SUMPRODUCT((J231:J231)*1),"0.00")</f>
        <v>0.00</v>
      </c>
      <c r="K232" s="158"/>
      <c r="L232" s="107"/>
      <c r="M232" s="106" t="str">
        <f>TEXT(SUMPRODUCT((M231:M231)*1),"0.00")</f>
        <v>0.00</v>
      </c>
      <c r="N232" s="158"/>
      <c r="O232" s="107"/>
      <c r="P232" s="106" t="str">
        <f>TEXT(SUMPRODUCT((P231:P231)*1),"0.00")</f>
        <v>0.00</v>
      </c>
      <c r="Q232" s="158"/>
      <c r="R232" s="107"/>
      <c r="AD232" s="41">
        <f>ROW()</f>
        <v>232</v>
      </c>
      <c r="BB232" s="41" t="s">
        <v>1183</v>
      </c>
      <c r="BC232" s="41" t="s">
        <v>348</v>
      </c>
      <c r="BD232" s="42" t="b">
        <v>1</v>
      </c>
      <c r="BE232" s="41" t="str">
        <f t="shared" si="32"/>
        <v>0.00</v>
      </c>
      <c r="BF232" s="41" t="str">
        <f t="shared" si="33"/>
        <v>0.00</v>
      </c>
      <c r="BG232" s="41" t="b">
        <v>0</v>
      </c>
      <c r="BH232" s="41" t="b">
        <v>0</v>
      </c>
      <c r="BK232" s="41" t="e">
        <f t="shared" ca="1" si="30"/>
        <v>#N/A</v>
      </c>
      <c r="BL232" s="41" t="e">
        <f t="shared" ca="1" si="31"/>
        <v>#N/A</v>
      </c>
      <c r="CN232" s="41" t="s">
        <v>608</v>
      </c>
    </row>
    <row r="233" spans="1:92" ht="13.5" hidden="1" customHeight="1" x14ac:dyDescent="0.3">
      <c r="A233" s="55" t="s">
        <v>757</v>
      </c>
      <c r="AD233" s="41">
        <f>ROW()</f>
        <v>233</v>
      </c>
      <c r="BB233" s="41" t="s">
        <v>1185</v>
      </c>
      <c r="BC233" s="41" t="s">
        <v>348</v>
      </c>
      <c r="BD233" s="42" t="b">
        <v>1</v>
      </c>
      <c r="BE233" s="41" t="str">
        <f t="shared" si="32"/>
        <v>0.00</v>
      </c>
      <c r="BF233" s="41" t="str">
        <f t="shared" si="33"/>
        <v>0.00</v>
      </c>
      <c r="BG233" s="41" t="b">
        <v>0</v>
      </c>
      <c r="BH233" s="41" t="b">
        <v>0</v>
      </c>
      <c r="BK233" s="41" t="e">
        <f t="shared" ca="1" si="30"/>
        <v>#N/A</v>
      </c>
      <c r="BL233" s="41" t="e">
        <f t="shared" ca="1" si="31"/>
        <v>#N/A</v>
      </c>
      <c r="CN233" s="41" t="s">
        <v>607</v>
      </c>
    </row>
    <row r="234" spans="1:92" ht="14.4" hidden="1" x14ac:dyDescent="0.3">
      <c r="A234" s="55" t="s">
        <v>757</v>
      </c>
      <c r="B234" s="45" t="s">
        <v>1186</v>
      </c>
      <c r="AD234" s="41">
        <f>ROW()</f>
        <v>234</v>
      </c>
      <c r="BB234" s="41" t="s">
        <v>1187</v>
      </c>
      <c r="BC234" s="41" t="s">
        <v>348</v>
      </c>
      <c r="BD234" s="42" t="b">
        <v>1</v>
      </c>
      <c r="BE234" s="41" t="str">
        <f t="shared" si="32"/>
        <v>0.00</v>
      </c>
      <c r="BF234" s="41" t="str">
        <f t="shared" si="33"/>
        <v>0.00</v>
      </c>
      <c r="BG234" s="41" t="b">
        <v>0</v>
      </c>
      <c r="BH234" s="41" t="b">
        <v>0</v>
      </c>
      <c r="BK234" s="41" t="e">
        <f t="shared" ca="1" si="30"/>
        <v>#N/A</v>
      </c>
      <c r="BL234" s="41" t="e">
        <f t="shared" ca="1" si="31"/>
        <v>#N/A</v>
      </c>
      <c r="CN234" s="41" t="s">
        <v>600</v>
      </c>
    </row>
    <row r="235" spans="1:92" ht="14.4" hidden="1" x14ac:dyDescent="0.3">
      <c r="A235" s="55" t="s">
        <v>757</v>
      </c>
      <c r="AD235" s="41">
        <f>ROW()</f>
        <v>235</v>
      </c>
      <c r="BB235" s="41" t="s">
        <v>1188</v>
      </c>
      <c r="BC235" s="41" t="s">
        <v>348</v>
      </c>
      <c r="BD235" s="42" t="b">
        <v>1</v>
      </c>
      <c r="BE235" s="41" t="str">
        <f t="shared" si="32"/>
        <v>0.00</v>
      </c>
      <c r="BF235" s="41" t="str">
        <f t="shared" si="33"/>
        <v>0.00</v>
      </c>
      <c r="BG235" s="41" t="b">
        <v>0</v>
      </c>
      <c r="BH235" s="41" t="b">
        <v>0</v>
      </c>
      <c r="BK235" s="41" t="e">
        <f t="shared" ca="1" si="30"/>
        <v>#N/A</v>
      </c>
      <c r="BL235" s="41" t="e">
        <f t="shared" ca="1" si="31"/>
        <v>#N/A</v>
      </c>
      <c r="CN235" s="41" t="s">
        <v>599</v>
      </c>
    </row>
    <row r="236" spans="1:92" ht="30" hidden="1" customHeight="1" x14ac:dyDescent="0.3">
      <c r="A236" s="55" t="s">
        <v>757</v>
      </c>
      <c r="B236" s="164" t="s">
        <v>578</v>
      </c>
      <c r="C236" s="165"/>
      <c r="D236" s="165"/>
      <c r="E236" s="246" t="s">
        <v>1137</v>
      </c>
      <c r="F236" s="247"/>
      <c r="G236" s="248"/>
      <c r="H236" s="209" t="s">
        <v>935</v>
      </c>
      <c r="I236" s="237"/>
      <c r="J236" s="210"/>
      <c r="K236" s="209" t="s">
        <v>1002</v>
      </c>
      <c r="L236" s="237"/>
      <c r="M236" s="210"/>
      <c r="N236" s="246" t="s">
        <v>1138</v>
      </c>
      <c r="O236" s="247"/>
      <c r="P236" s="248"/>
      <c r="AD236" s="41">
        <f>ROW()</f>
        <v>236</v>
      </c>
      <c r="BB236" s="41" t="s">
        <v>1189</v>
      </c>
      <c r="BC236" s="41" t="s">
        <v>348</v>
      </c>
      <c r="BD236" s="42" t="b">
        <v>1</v>
      </c>
      <c r="BE236" s="41" t="str">
        <f t="shared" si="32"/>
        <v>0.00</v>
      </c>
      <c r="BF236" s="41" t="str">
        <f t="shared" si="33"/>
        <v>0.00</v>
      </c>
      <c r="BG236" s="41" t="b">
        <v>0</v>
      </c>
      <c r="BH236" s="41" t="b">
        <v>0</v>
      </c>
      <c r="BK236" s="41" t="e">
        <f t="shared" ca="1" si="30"/>
        <v>#N/A</v>
      </c>
      <c r="BL236" s="41" t="e">
        <f t="shared" ca="1" si="31"/>
        <v>#N/A</v>
      </c>
      <c r="CN236" s="41" t="s">
        <v>595</v>
      </c>
    </row>
    <row r="237" spans="1:92" ht="14.4" hidden="1" x14ac:dyDescent="0.3">
      <c r="A237" s="55" t="s">
        <v>757</v>
      </c>
      <c r="B237" s="166" t="s">
        <v>1190</v>
      </c>
      <c r="C237" s="167"/>
      <c r="D237" s="168"/>
      <c r="E237" s="249" t="str">
        <f>G208</f>
        <v>0.00</v>
      </c>
      <c r="F237" s="250"/>
      <c r="G237" s="251"/>
      <c r="H237" s="160" t="str">
        <f>J208</f>
        <v>0.00</v>
      </c>
      <c r="I237" s="161"/>
      <c r="J237" s="133"/>
      <c r="K237" s="160" t="str">
        <f>M208</f>
        <v>0.00</v>
      </c>
      <c r="L237" s="161"/>
      <c r="M237" s="133"/>
      <c r="N237" s="160" t="str">
        <f>P208</f>
        <v>0.00</v>
      </c>
      <c r="O237" s="161"/>
      <c r="P237" s="133"/>
      <c r="AD237" s="41">
        <f>ROW()</f>
        <v>237</v>
      </c>
      <c r="BB237" s="41" t="s">
        <v>1191</v>
      </c>
      <c r="BC237" s="41" t="s">
        <v>458</v>
      </c>
      <c r="BD237" s="42" t="b">
        <v>0</v>
      </c>
      <c r="BE237" s="41" t="s">
        <v>1192</v>
      </c>
      <c r="BF237" s="41" t="s">
        <v>1192</v>
      </c>
      <c r="BG237" s="41" t="b">
        <v>0</v>
      </c>
      <c r="BH237" s="41" t="b">
        <v>0</v>
      </c>
      <c r="BK237" s="41" t="s">
        <v>460</v>
      </c>
      <c r="BL237" s="41" t="s">
        <v>460</v>
      </c>
      <c r="CN237" s="41" t="s">
        <v>588</v>
      </c>
    </row>
    <row r="238" spans="1:92" ht="14.4" hidden="1" x14ac:dyDescent="0.3">
      <c r="A238" s="55" t="s">
        <v>757</v>
      </c>
      <c r="B238" s="166" t="s">
        <v>1193</v>
      </c>
      <c r="C238" s="167"/>
      <c r="D238" s="168"/>
      <c r="E238" s="160" t="str">
        <f>G220</f>
        <v>0.00</v>
      </c>
      <c r="F238" s="161"/>
      <c r="G238" s="133"/>
      <c r="H238" s="160" t="str">
        <f>J220</f>
        <v>0.00</v>
      </c>
      <c r="I238" s="161"/>
      <c r="J238" s="133"/>
      <c r="K238" s="160" t="str">
        <f>M220</f>
        <v>0.00</v>
      </c>
      <c r="L238" s="161"/>
      <c r="M238" s="133"/>
      <c r="N238" s="160" t="str">
        <f>P220</f>
        <v>0.00</v>
      </c>
      <c r="O238" s="161"/>
      <c r="P238" s="133"/>
      <c r="AD238" s="41">
        <f>ROW()</f>
        <v>238</v>
      </c>
      <c r="BB238" s="41" t="s">
        <v>1194</v>
      </c>
      <c r="BC238" s="41" t="s">
        <v>458</v>
      </c>
      <c r="BD238" s="42" t="b">
        <v>0</v>
      </c>
      <c r="BE238" s="41" t="s">
        <v>915</v>
      </c>
      <c r="BF238" s="41" t="s">
        <v>915</v>
      </c>
      <c r="BG238" s="41" t="b">
        <v>0</v>
      </c>
      <c r="BH238" s="41" t="b">
        <v>0</v>
      </c>
      <c r="BK238" s="41" t="s">
        <v>460</v>
      </c>
      <c r="BL238" s="41" t="s">
        <v>460</v>
      </c>
      <c r="CN238" s="41" t="s">
        <v>459</v>
      </c>
    </row>
    <row r="239" spans="1:92" ht="13.95" hidden="1" customHeight="1" x14ac:dyDescent="0.3">
      <c r="A239" s="55" t="s">
        <v>757</v>
      </c>
      <c r="B239" s="166" t="s">
        <v>1195</v>
      </c>
      <c r="C239" s="167"/>
      <c r="D239" s="168"/>
      <c r="E239" s="160" t="str">
        <f>G232</f>
        <v>0.00</v>
      </c>
      <c r="F239" s="161"/>
      <c r="G239" s="133"/>
      <c r="H239" s="160" t="str">
        <f>J232</f>
        <v>0.00</v>
      </c>
      <c r="I239" s="161"/>
      <c r="J239" s="133"/>
      <c r="K239" s="160" t="str">
        <f>M232</f>
        <v>0.00</v>
      </c>
      <c r="L239" s="161"/>
      <c r="M239" s="133"/>
      <c r="N239" s="160" t="str">
        <f>P232</f>
        <v>0.00</v>
      </c>
      <c r="O239" s="161"/>
      <c r="P239" s="133"/>
      <c r="AD239" s="41">
        <f>ROW()</f>
        <v>239</v>
      </c>
      <c r="BB239" s="41" t="s">
        <v>1196</v>
      </c>
      <c r="BC239" s="41" t="s">
        <v>458</v>
      </c>
      <c r="BD239" s="42" t="b">
        <v>0</v>
      </c>
      <c r="BE239" s="41" t="s">
        <v>681</v>
      </c>
      <c r="BF239" s="41" t="s">
        <v>681</v>
      </c>
      <c r="BG239" s="41" t="b">
        <v>0</v>
      </c>
      <c r="BH239" s="41" t="b">
        <v>0</v>
      </c>
      <c r="BK239" s="41" t="s">
        <v>460</v>
      </c>
      <c r="BL239" s="41" t="s">
        <v>460</v>
      </c>
      <c r="CN239" s="41" t="s">
        <v>1560</v>
      </c>
    </row>
    <row r="240" spans="1:92" ht="14.4" hidden="1" x14ac:dyDescent="0.3">
      <c r="A240" s="55" t="s">
        <v>757</v>
      </c>
      <c r="B240" s="166" t="s">
        <v>920</v>
      </c>
      <c r="C240" s="167"/>
      <c r="D240" s="168"/>
      <c r="E240" s="162" t="str">
        <f>TEXT(SUMPRODUCT((E237:E239)*1),"0.00")</f>
        <v>0.00</v>
      </c>
      <c r="F240" s="163"/>
      <c r="G240" s="107"/>
      <c r="H240" s="162" t="str">
        <f>TEXT(SUMPRODUCT((H237:H239)*1),"0.00")</f>
        <v>0.00</v>
      </c>
      <c r="I240" s="163"/>
      <c r="J240" s="107"/>
      <c r="K240" s="162" t="str">
        <f>TEXT(SUMPRODUCT((K237:K239)*1),"0.00")</f>
        <v>0.00</v>
      </c>
      <c r="L240" s="163"/>
      <c r="M240" s="107"/>
      <c r="N240" s="162" t="str">
        <f>TEXT(SUMPRODUCT((N237:N239)*1),"0.00")</f>
        <v>0.00</v>
      </c>
      <c r="O240" s="163"/>
      <c r="P240" s="107"/>
      <c r="AD240" s="41">
        <f>ROW()</f>
        <v>240</v>
      </c>
      <c r="BB240" s="41" t="s">
        <v>1201</v>
      </c>
      <c r="BC240" s="41" t="s">
        <v>348</v>
      </c>
      <c r="BD240" s="42" t="b">
        <v>1</v>
      </c>
      <c r="BE240" s="41" t="str">
        <f>I304</f>
        <v>1605907</v>
      </c>
      <c r="BF240" s="41" t="str">
        <f>""&amp;I304</f>
        <v>1605907</v>
      </c>
      <c r="BG240" s="41" t="b">
        <v>1</v>
      </c>
      <c r="BH240" s="41" t="b">
        <v>0</v>
      </c>
      <c r="BK240" s="41" t="e">
        <f t="shared" ref="BK240:BK245" ca="1" si="34">_xlfn.FORMULATEXT(BE240)</f>
        <v>#N/A</v>
      </c>
      <c r="BL240" s="41" t="e">
        <f t="shared" ref="BL240:BL245" ca="1" si="35">_xlfn.FORMULATEXT(BE240)</f>
        <v>#N/A</v>
      </c>
      <c r="CN240" s="41" t="s">
        <v>1559</v>
      </c>
    </row>
    <row r="241" spans="2:92" ht="14.4" x14ac:dyDescent="0.3">
      <c r="AD241" s="41">
        <f>ROW()</f>
        <v>241</v>
      </c>
      <c r="BB241" s="41" t="s">
        <v>1202</v>
      </c>
      <c r="BC241" s="41" t="s">
        <v>348</v>
      </c>
      <c r="BD241" s="42" t="b">
        <v>1</v>
      </c>
      <c r="BE241" s="41" t="str">
        <f>I305</f>
        <v>41856</v>
      </c>
      <c r="BF241" s="41" t="str">
        <f>""&amp;I305</f>
        <v>41856</v>
      </c>
      <c r="BG241" s="41" t="b">
        <v>1</v>
      </c>
      <c r="BH241" s="41" t="b">
        <v>0</v>
      </c>
      <c r="BK241" s="41" t="e">
        <f t="shared" ca="1" si="34"/>
        <v>#N/A</v>
      </c>
      <c r="BL241" s="41" t="e">
        <f t="shared" ca="1" si="35"/>
        <v>#N/A</v>
      </c>
      <c r="CN241" s="41" t="s">
        <v>1558</v>
      </c>
    </row>
    <row r="242" spans="2:92" ht="14.4" x14ac:dyDescent="0.3">
      <c r="B242" s="41" t="s">
        <v>1203</v>
      </c>
      <c r="N242" s="87" t="s">
        <v>973</v>
      </c>
      <c r="O242" s="88"/>
      <c r="P242" s="89"/>
      <c r="AD242" s="41">
        <f>ROW()</f>
        <v>242</v>
      </c>
      <c r="BB242" s="41" t="s">
        <v>1204</v>
      </c>
      <c r="BC242" s="41" t="s">
        <v>348</v>
      </c>
      <c r="BD242" s="42" t="b">
        <v>1</v>
      </c>
      <c r="BE242" s="41">
        <f>I306</f>
        <v>0</v>
      </c>
      <c r="BF242" s="41" t="str">
        <f>""&amp;I306</f>
        <v/>
      </c>
      <c r="BG242" s="41" t="b">
        <v>1</v>
      </c>
      <c r="BH242" s="41" t="b">
        <v>0</v>
      </c>
      <c r="BK242" s="41" t="e">
        <f t="shared" ca="1" si="34"/>
        <v>#N/A</v>
      </c>
      <c r="BL242" s="41" t="e">
        <f t="shared" ca="1" si="35"/>
        <v>#N/A</v>
      </c>
      <c r="CN242" s="41" t="s">
        <v>1557</v>
      </c>
    </row>
    <row r="243" spans="2:92" ht="14.4" x14ac:dyDescent="0.3">
      <c r="AD243" s="41">
        <f>ROW()</f>
        <v>243</v>
      </c>
      <c r="BB243" s="41" t="s">
        <v>1205</v>
      </c>
      <c r="BC243" s="41" t="s">
        <v>348</v>
      </c>
      <c r="BD243" s="42" t="b">
        <v>1</v>
      </c>
      <c r="BE243" s="41">
        <f>I308</f>
        <v>0</v>
      </c>
      <c r="BF243" s="41" t="str">
        <f>""&amp;I308</f>
        <v/>
      </c>
      <c r="BG243" s="41" t="b">
        <v>1</v>
      </c>
      <c r="BH243" s="41" t="b">
        <v>0</v>
      </c>
      <c r="BK243" s="41" t="e">
        <f t="shared" ca="1" si="34"/>
        <v>#N/A</v>
      </c>
      <c r="BL243" s="41" t="e">
        <f t="shared" ca="1" si="35"/>
        <v>#N/A</v>
      </c>
      <c r="CN243" s="41" t="s">
        <v>1556</v>
      </c>
    </row>
    <row r="244" spans="2:92" ht="28.5" customHeight="1" x14ac:dyDescent="0.3">
      <c r="B244" s="159" t="s">
        <v>1206</v>
      </c>
      <c r="C244" s="159"/>
      <c r="D244" s="159"/>
      <c r="E244" s="159" t="s">
        <v>1207</v>
      </c>
      <c r="F244" s="159"/>
      <c r="G244" s="159" t="s">
        <v>1208</v>
      </c>
      <c r="H244" s="159"/>
      <c r="I244" s="159" t="s">
        <v>1209</v>
      </c>
      <c r="J244" s="159"/>
      <c r="K244" s="159"/>
      <c r="L244" s="159" t="s">
        <v>1210</v>
      </c>
      <c r="M244" s="159"/>
      <c r="N244" s="159" t="s">
        <v>1211</v>
      </c>
      <c r="O244" s="159"/>
      <c r="P244" s="159"/>
      <c r="Q244" s="66"/>
      <c r="AD244" s="41">
        <f>ROW()</f>
        <v>244</v>
      </c>
      <c r="BB244" s="41" t="s">
        <v>1212</v>
      </c>
      <c r="BC244" s="41" t="s">
        <v>348</v>
      </c>
      <c r="BD244" s="42" t="b">
        <v>1</v>
      </c>
      <c r="BE244" s="41">
        <f>I309</f>
        <v>0</v>
      </c>
      <c r="BF244" s="41" t="str">
        <f>""&amp;I309</f>
        <v/>
      </c>
      <c r="BG244" s="41" t="b">
        <v>1</v>
      </c>
      <c r="BH244" s="41" t="b">
        <v>0</v>
      </c>
      <c r="BK244" s="41" t="e">
        <f t="shared" ca="1" si="34"/>
        <v>#N/A</v>
      </c>
      <c r="BL244" s="41" t="e">
        <f t="shared" ca="1" si="35"/>
        <v>#N/A</v>
      </c>
      <c r="CN244" s="41" t="s">
        <v>1546</v>
      </c>
    </row>
    <row r="245" spans="2:92" ht="14.4" x14ac:dyDescent="0.3">
      <c r="B245" s="90"/>
      <c r="C245" s="91"/>
      <c r="D245" s="92"/>
      <c r="E245" s="87"/>
      <c r="F245" s="89"/>
      <c r="G245" s="87"/>
      <c r="H245" s="89"/>
      <c r="I245" s="87"/>
      <c r="J245" s="88"/>
      <c r="K245" s="89"/>
      <c r="L245" s="87"/>
      <c r="M245" s="89"/>
      <c r="N245" s="87"/>
      <c r="O245" s="88"/>
      <c r="P245" s="89"/>
      <c r="Q245" s="43"/>
      <c r="AD245" s="41">
        <f>ROW()</f>
        <v>245</v>
      </c>
      <c r="BB245" s="41" t="s">
        <v>1214</v>
      </c>
      <c r="BC245" s="41" t="s">
        <v>348</v>
      </c>
      <c r="BD245" s="42" t="b">
        <v>1</v>
      </c>
      <c r="BE245" s="41">
        <f>I310</f>
        <v>0</v>
      </c>
      <c r="BF245" s="41" t="str">
        <f>""&amp;I310</f>
        <v/>
      </c>
      <c r="BG245" s="41" t="b">
        <v>1</v>
      </c>
      <c r="BH245" s="41" t="b">
        <v>0</v>
      </c>
      <c r="BK245" s="41" t="e">
        <f t="shared" ca="1" si="34"/>
        <v>#N/A</v>
      </c>
      <c r="BL245" s="41" t="e">
        <f t="shared" ca="1" si="35"/>
        <v>#N/A</v>
      </c>
      <c r="CN245" s="41" t="s">
        <v>1545</v>
      </c>
    </row>
    <row r="246" spans="2:92" ht="14.4" x14ac:dyDescent="0.3">
      <c r="B246" s="90"/>
      <c r="C246" s="91"/>
      <c r="D246" s="92"/>
      <c r="E246" s="87"/>
      <c r="F246" s="89"/>
      <c r="G246" s="87"/>
      <c r="H246" s="89"/>
      <c r="I246" s="87"/>
      <c r="J246" s="88"/>
      <c r="K246" s="89"/>
      <c r="L246" s="87"/>
      <c r="M246" s="89"/>
      <c r="N246" s="87"/>
      <c r="O246" s="88"/>
      <c r="P246" s="89"/>
      <c r="Q246" s="43"/>
      <c r="BD246" s="42"/>
      <c r="CN246" s="41" t="s">
        <v>1544</v>
      </c>
    </row>
    <row r="247" spans="2:92" ht="14.4" x14ac:dyDescent="0.3">
      <c r="B247" s="90"/>
      <c r="C247" s="91"/>
      <c r="D247" s="92"/>
      <c r="E247" s="87"/>
      <c r="F247" s="89"/>
      <c r="G247" s="87"/>
      <c r="H247" s="89"/>
      <c r="I247" s="87"/>
      <c r="J247" s="88"/>
      <c r="K247" s="89"/>
      <c r="L247" s="87"/>
      <c r="M247" s="89"/>
      <c r="N247" s="87"/>
      <c r="O247" s="88"/>
      <c r="P247" s="89"/>
      <c r="Q247" s="43"/>
      <c r="BD247" s="42"/>
      <c r="CN247" s="41" t="s">
        <v>1543</v>
      </c>
    </row>
    <row r="248" spans="2:92" ht="14.4" x14ac:dyDescent="0.3">
      <c r="B248" s="90"/>
      <c r="C248" s="91"/>
      <c r="D248" s="92"/>
      <c r="E248" s="87"/>
      <c r="F248" s="89"/>
      <c r="G248" s="87"/>
      <c r="H248" s="89"/>
      <c r="I248" s="87"/>
      <c r="J248" s="88"/>
      <c r="K248" s="89"/>
      <c r="L248" s="87"/>
      <c r="M248" s="89"/>
      <c r="N248" s="87"/>
      <c r="O248" s="88"/>
      <c r="P248" s="89"/>
      <c r="Q248" s="43"/>
      <c r="BD248" s="42"/>
      <c r="CN248" s="41" t="s">
        <v>1542</v>
      </c>
    </row>
    <row r="249" spans="2:92" ht="14.4" x14ac:dyDescent="0.3">
      <c r="B249" s="90"/>
      <c r="C249" s="91"/>
      <c r="D249" s="92"/>
      <c r="E249" s="87"/>
      <c r="F249" s="89"/>
      <c r="G249" s="87"/>
      <c r="H249" s="89"/>
      <c r="I249" s="87"/>
      <c r="J249" s="88"/>
      <c r="K249" s="89"/>
      <c r="L249" s="87"/>
      <c r="M249" s="89"/>
      <c r="N249" s="87"/>
      <c r="O249" s="88"/>
      <c r="P249" s="89"/>
      <c r="Q249" s="43"/>
      <c r="BD249" s="42"/>
      <c r="CN249" s="41" t="s">
        <v>1532</v>
      </c>
    </row>
    <row r="250" spans="2:92" ht="14.4" x14ac:dyDescent="0.3">
      <c r="B250" s="90"/>
      <c r="C250" s="91"/>
      <c r="D250" s="92"/>
      <c r="E250" s="87"/>
      <c r="F250" s="89"/>
      <c r="G250" s="87"/>
      <c r="H250" s="89"/>
      <c r="I250" s="87"/>
      <c r="J250" s="88"/>
      <c r="K250" s="89"/>
      <c r="L250" s="87"/>
      <c r="M250" s="89"/>
      <c r="N250" s="87"/>
      <c r="O250" s="88"/>
      <c r="P250" s="89"/>
      <c r="Q250" s="43"/>
      <c r="BD250" s="42"/>
      <c r="CN250" s="41" t="s">
        <v>1531</v>
      </c>
    </row>
    <row r="251" spans="2:92" ht="14.4" x14ac:dyDescent="0.3">
      <c r="B251" s="90"/>
      <c r="C251" s="91"/>
      <c r="D251" s="92"/>
      <c r="E251" s="87"/>
      <c r="F251" s="89"/>
      <c r="G251" s="87"/>
      <c r="H251" s="89"/>
      <c r="I251" s="87"/>
      <c r="J251" s="88"/>
      <c r="K251" s="89"/>
      <c r="L251" s="87"/>
      <c r="M251" s="89"/>
      <c r="N251" s="87"/>
      <c r="O251" s="88"/>
      <c r="P251" s="89"/>
      <c r="Q251" s="43"/>
      <c r="BD251" s="42"/>
      <c r="CN251" s="41" t="s">
        <v>1530</v>
      </c>
    </row>
    <row r="252" spans="2:92" ht="14.4" x14ac:dyDescent="0.3">
      <c r="B252" s="90"/>
      <c r="C252" s="91"/>
      <c r="D252" s="92"/>
      <c r="E252" s="87"/>
      <c r="F252" s="89"/>
      <c r="G252" s="87"/>
      <c r="H252" s="89"/>
      <c r="I252" s="87"/>
      <c r="J252" s="88"/>
      <c r="K252" s="89"/>
      <c r="L252" s="87"/>
      <c r="M252" s="89"/>
      <c r="N252" s="87"/>
      <c r="O252" s="88"/>
      <c r="P252" s="89"/>
      <c r="Q252" s="43"/>
      <c r="BD252" s="42"/>
      <c r="CN252" s="41" t="s">
        <v>1529</v>
      </c>
    </row>
    <row r="253" spans="2:92" ht="14.4" x14ac:dyDescent="0.3">
      <c r="B253" s="90"/>
      <c r="C253" s="91"/>
      <c r="D253" s="92"/>
      <c r="E253" s="87"/>
      <c r="F253" s="89"/>
      <c r="G253" s="87"/>
      <c r="H253" s="89"/>
      <c r="I253" s="87"/>
      <c r="J253" s="88"/>
      <c r="K253" s="89"/>
      <c r="L253" s="87"/>
      <c r="M253" s="89"/>
      <c r="N253" s="87"/>
      <c r="O253" s="88"/>
      <c r="P253" s="89"/>
      <c r="Q253" s="43"/>
      <c r="BD253" s="42"/>
      <c r="CN253" s="41" t="s">
        <v>1528</v>
      </c>
    </row>
    <row r="254" spans="2:92" ht="14.4" x14ac:dyDescent="0.3">
      <c r="B254" s="90"/>
      <c r="C254" s="91"/>
      <c r="D254" s="92"/>
      <c r="E254" s="87"/>
      <c r="F254" s="89"/>
      <c r="G254" s="87"/>
      <c r="H254" s="89"/>
      <c r="I254" s="87"/>
      <c r="J254" s="88"/>
      <c r="K254" s="89"/>
      <c r="L254" s="87"/>
      <c r="M254" s="89"/>
      <c r="N254" s="87"/>
      <c r="O254" s="88"/>
      <c r="P254" s="89"/>
      <c r="Q254" s="43"/>
      <c r="BD254" s="42"/>
      <c r="CN254" s="41" t="s">
        <v>1217</v>
      </c>
    </row>
    <row r="255" spans="2:92" ht="14.4" x14ac:dyDescent="0.3">
      <c r="B255" s="90"/>
      <c r="C255" s="91"/>
      <c r="D255" s="92"/>
      <c r="E255" s="87"/>
      <c r="F255" s="89"/>
      <c r="G255" s="87"/>
      <c r="H255" s="89"/>
      <c r="I255" s="87"/>
      <c r="J255" s="88"/>
      <c r="K255" s="89"/>
      <c r="L255" s="87"/>
      <c r="M255" s="89"/>
      <c r="N255" s="87"/>
      <c r="O255" s="88"/>
      <c r="P255" s="89"/>
      <c r="Q255" s="43"/>
      <c r="BD255" s="42"/>
      <c r="CN255" s="41" t="s">
        <v>1216</v>
      </c>
    </row>
    <row r="256" spans="2:92" ht="14.4" x14ac:dyDescent="0.3">
      <c r="B256" s="90"/>
      <c r="C256" s="91"/>
      <c r="D256" s="92"/>
      <c r="E256" s="87"/>
      <c r="F256" s="89"/>
      <c r="G256" s="87"/>
      <c r="H256" s="89"/>
      <c r="I256" s="87"/>
      <c r="J256" s="88"/>
      <c r="K256" s="89"/>
      <c r="L256" s="87"/>
      <c r="M256" s="89"/>
      <c r="N256" s="87"/>
      <c r="O256" s="88"/>
      <c r="P256" s="89"/>
      <c r="Q256" s="43"/>
      <c r="BD256" s="42"/>
      <c r="CN256" s="41" t="s">
        <v>1215</v>
      </c>
    </row>
    <row r="257" spans="2:92" ht="14.4" x14ac:dyDescent="0.3">
      <c r="B257" s="90"/>
      <c r="C257" s="91"/>
      <c r="D257" s="92"/>
      <c r="E257" s="87"/>
      <c r="F257" s="89"/>
      <c r="G257" s="87"/>
      <c r="H257" s="89"/>
      <c r="I257" s="87"/>
      <c r="J257" s="88"/>
      <c r="K257" s="89"/>
      <c r="L257" s="87"/>
      <c r="M257" s="89"/>
      <c r="N257" s="87"/>
      <c r="O257" s="88"/>
      <c r="P257" s="89"/>
      <c r="Q257" s="43"/>
      <c r="BD257" s="42"/>
      <c r="CN257" s="41" t="s">
        <v>1200</v>
      </c>
    </row>
    <row r="258" spans="2:92" ht="14.4" x14ac:dyDescent="0.3">
      <c r="B258" s="90"/>
      <c r="C258" s="91"/>
      <c r="D258" s="92"/>
      <c r="E258" s="87"/>
      <c r="F258" s="89"/>
      <c r="G258" s="87"/>
      <c r="H258" s="89"/>
      <c r="I258" s="87"/>
      <c r="J258" s="88"/>
      <c r="K258" s="89"/>
      <c r="L258" s="87"/>
      <c r="M258" s="89"/>
      <c r="N258" s="87"/>
      <c r="O258" s="88"/>
      <c r="P258" s="89"/>
      <c r="Q258" s="43"/>
      <c r="BD258" s="42"/>
      <c r="CN258" s="41" t="s">
        <v>1199</v>
      </c>
    </row>
    <row r="259" spans="2:92" ht="14.4" x14ac:dyDescent="0.3">
      <c r="B259" s="90"/>
      <c r="C259" s="91"/>
      <c r="D259" s="92"/>
      <c r="E259" s="87"/>
      <c r="F259" s="89"/>
      <c r="G259" s="87"/>
      <c r="H259" s="89"/>
      <c r="I259" s="87"/>
      <c r="J259" s="88"/>
      <c r="K259" s="89"/>
      <c r="L259" s="87"/>
      <c r="M259" s="89"/>
      <c r="N259" s="87"/>
      <c r="O259" s="88"/>
      <c r="P259" s="89"/>
      <c r="Q259" s="43"/>
      <c r="BD259" s="42"/>
      <c r="CN259" s="41" t="s">
        <v>1198</v>
      </c>
    </row>
    <row r="260" spans="2:92" ht="14.4" x14ac:dyDescent="0.3">
      <c r="B260" s="90"/>
      <c r="C260" s="91"/>
      <c r="D260" s="92"/>
      <c r="E260" s="87"/>
      <c r="F260" s="89"/>
      <c r="G260" s="87"/>
      <c r="H260" s="89"/>
      <c r="I260" s="87"/>
      <c r="J260" s="88"/>
      <c r="K260" s="89"/>
      <c r="L260" s="87"/>
      <c r="M260" s="89"/>
      <c r="N260" s="87"/>
      <c r="O260" s="88"/>
      <c r="P260" s="89"/>
      <c r="Q260" s="43"/>
      <c r="BD260" s="42"/>
      <c r="CN260" s="41" t="s">
        <v>1197</v>
      </c>
    </row>
    <row r="261" spans="2:92" ht="14.4" x14ac:dyDescent="0.3">
      <c r="B261" s="90"/>
      <c r="C261" s="91"/>
      <c r="D261" s="92"/>
      <c r="E261" s="87"/>
      <c r="F261" s="89"/>
      <c r="G261" s="87"/>
      <c r="H261" s="89"/>
      <c r="I261" s="87"/>
      <c r="J261" s="88"/>
      <c r="K261" s="89"/>
      <c r="L261" s="87"/>
      <c r="M261" s="89"/>
      <c r="N261" s="87"/>
      <c r="O261" s="88"/>
      <c r="P261" s="89"/>
      <c r="Q261" s="43"/>
      <c r="BD261" s="42"/>
      <c r="CN261" s="41" t="s">
        <v>1182</v>
      </c>
    </row>
    <row r="262" spans="2:92" ht="14.4" x14ac:dyDescent="0.3">
      <c r="B262" s="90"/>
      <c r="C262" s="91"/>
      <c r="D262" s="92"/>
      <c r="E262" s="87"/>
      <c r="F262" s="89"/>
      <c r="G262" s="87"/>
      <c r="H262" s="89"/>
      <c r="I262" s="87"/>
      <c r="J262" s="88"/>
      <c r="K262" s="89"/>
      <c r="L262" s="87"/>
      <c r="M262" s="89"/>
      <c r="N262" s="87"/>
      <c r="O262" s="88"/>
      <c r="P262" s="89"/>
      <c r="Q262" s="43"/>
      <c r="BD262" s="42"/>
    </row>
    <row r="263" spans="2:92" ht="14.4" x14ac:dyDescent="0.3">
      <c r="B263" s="90"/>
      <c r="C263" s="91"/>
      <c r="D263" s="92"/>
      <c r="E263" s="87"/>
      <c r="F263" s="89"/>
      <c r="G263" s="87"/>
      <c r="H263" s="89"/>
      <c r="I263" s="87"/>
      <c r="J263" s="88"/>
      <c r="K263" s="89"/>
      <c r="L263" s="87"/>
      <c r="M263" s="89"/>
      <c r="N263" s="87"/>
      <c r="O263" s="88"/>
      <c r="P263" s="89"/>
      <c r="Q263" s="43"/>
      <c r="BD263" s="42"/>
    </row>
    <row r="264" spans="2:92" ht="14.4" x14ac:dyDescent="0.3">
      <c r="B264" s="90"/>
      <c r="C264" s="91"/>
      <c r="D264" s="92"/>
      <c r="E264" s="87"/>
      <c r="F264" s="89"/>
      <c r="G264" s="87"/>
      <c r="H264" s="89"/>
      <c r="I264" s="87"/>
      <c r="J264" s="88"/>
      <c r="K264" s="89"/>
      <c r="L264" s="87"/>
      <c r="M264" s="89"/>
      <c r="N264" s="87"/>
      <c r="O264" s="88"/>
      <c r="P264" s="89"/>
      <c r="Q264" s="43"/>
      <c r="BD264" s="42"/>
    </row>
    <row r="265" spans="2:92" ht="14.4" x14ac:dyDescent="0.3">
      <c r="B265" s="143" t="s">
        <v>920</v>
      </c>
      <c r="C265" s="143"/>
      <c r="D265" s="143"/>
      <c r="E265" s="131" t="str">
        <f>TEXT(SUMPRODUCT((E245:E264)*1),"0.00")</f>
        <v>0.00</v>
      </c>
      <c r="F265" s="133"/>
      <c r="G265" s="236"/>
      <c r="H265" s="236"/>
      <c r="I265" s="131" t="str">
        <f>TEXT(SUMPRODUCT((I245:I264)*1),"0.00")</f>
        <v>0.00</v>
      </c>
      <c r="J265" s="132"/>
      <c r="K265" s="133"/>
      <c r="L265" s="236"/>
      <c r="M265" s="236"/>
      <c r="N265" s="131" t="str">
        <f>TEXT(SUMPRODUCT((N245:N264)*1),"0.00")</f>
        <v>0.00</v>
      </c>
      <c r="O265" s="132"/>
      <c r="P265" s="133"/>
      <c r="Q265" s="43"/>
      <c r="AD265" s="41">
        <f>ROW()</f>
        <v>265</v>
      </c>
      <c r="BB265" s="41" t="s">
        <v>1218</v>
      </c>
      <c r="BC265" s="41" t="s">
        <v>348</v>
      </c>
      <c r="BD265" s="42" t="b">
        <v>1</v>
      </c>
      <c r="BE265" s="41">
        <f t="shared" ref="BE265:BE273" si="36">I311</f>
        <v>0</v>
      </c>
      <c r="BF265" s="41" t="str">
        <f t="shared" ref="BF265:BF273" si="37">""&amp;I311</f>
        <v/>
      </c>
      <c r="BG265" s="41" t="b">
        <v>1</v>
      </c>
      <c r="BH265" s="41" t="b">
        <v>0</v>
      </c>
      <c r="BK265" s="41" t="e">
        <f t="shared" ref="BK265:BK273" ca="1" si="38">_xlfn.FORMULATEXT(BE265)</f>
        <v>#N/A</v>
      </c>
      <c r="BL265" s="41" t="e">
        <f t="shared" ref="BL265:BL273" ca="1" si="39">_xlfn.FORMULATEXT(BE265)</f>
        <v>#N/A</v>
      </c>
    </row>
    <row r="266" spans="2:92" ht="15" customHeight="1" x14ac:dyDescent="0.3">
      <c r="AD266" s="41">
        <f>ROW()</f>
        <v>266</v>
      </c>
      <c r="BB266" s="41" t="s">
        <v>1219</v>
      </c>
      <c r="BC266" s="41" t="s">
        <v>348</v>
      </c>
      <c r="BD266" s="42" t="b">
        <v>1</v>
      </c>
      <c r="BE266" s="41">
        <f t="shared" si="36"/>
        <v>0</v>
      </c>
      <c r="BF266" s="41" t="str">
        <f t="shared" si="37"/>
        <v/>
      </c>
      <c r="BG266" s="41" t="b">
        <v>1</v>
      </c>
      <c r="BH266" s="41" t="b">
        <v>0</v>
      </c>
      <c r="BK266" s="41" t="e">
        <f t="shared" ca="1" si="38"/>
        <v>#N/A</v>
      </c>
      <c r="BL266" s="41" t="e">
        <f t="shared" ca="1" si="39"/>
        <v>#N/A</v>
      </c>
    </row>
    <row r="267" spans="2:92" ht="14.4" x14ac:dyDescent="0.3">
      <c r="B267" s="45" t="s">
        <v>1220</v>
      </c>
      <c r="AD267" s="41">
        <f>ROW()</f>
        <v>267</v>
      </c>
      <c r="BB267" s="41" t="s">
        <v>1221</v>
      </c>
      <c r="BC267" s="41" t="s">
        <v>348</v>
      </c>
      <c r="BD267" s="42" t="b">
        <v>1</v>
      </c>
      <c r="BE267" s="41">
        <f t="shared" si="36"/>
        <v>0</v>
      </c>
      <c r="BF267" s="41" t="str">
        <f t="shared" si="37"/>
        <v/>
      </c>
      <c r="BG267" s="41" t="b">
        <v>1</v>
      </c>
      <c r="BH267" s="41" t="b">
        <v>0</v>
      </c>
      <c r="BK267" s="41" t="e">
        <f t="shared" ca="1" si="38"/>
        <v>#N/A</v>
      </c>
      <c r="BL267" s="41" t="e">
        <f t="shared" ca="1" si="39"/>
        <v>#N/A</v>
      </c>
    </row>
    <row r="268" spans="2:92" ht="14.4" x14ac:dyDescent="0.3">
      <c r="AD268" s="41">
        <f>ROW()</f>
        <v>268</v>
      </c>
      <c r="BB268" s="41" t="s">
        <v>1222</v>
      </c>
      <c r="BC268" s="41" t="s">
        <v>348</v>
      </c>
      <c r="BD268" s="42" t="b">
        <v>1</v>
      </c>
      <c r="BE268" s="41">
        <f t="shared" si="36"/>
        <v>0</v>
      </c>
      <c r="BF268" s="41" t="str">
        <f t="shared" si="37"/>
        <v/>
      </c>
      <c r="BG268" s="41" t="b">
        <v>1</v>
      </c>
      <c r="BH268" s="41" t="b">
        <v>0</v>
      </c>
      <c r="BK268" s="41" t="e">
        <f t="shared" ca="1" si="38"/>
        <v>#N/A</v>
      </c>
      <c r="BL268" s="41" t="e">
        <f t="shared" ca="1" si="39"/>
        <v>#N/A</v>
      </c>
    </row>
    <row r="269" spans="2:92" ht="14.4" x14ac:dyDescent="0.3">
      <c r="B269" s="41" t="s">
        <v>1223</v>
      </c>
      <c r="N269" s="87" t="s">
        <v>973</v>
      </c>
      <c r="O269" s="88"/>
      <c r="P269" s="89"/>
      <c r="AD269" s="41">
        <f>ROW()</f>
        <v>269</v>
      </c>
      <c r="BB269" s="41" t="s">
        <v>1224</v>
      </c>
      <c r="BC269" s="41" t="s">
        <v>348</v>
      </c>
      <c r="BD269" s="42" t="b">
        <v>1</v>
      </c>
      <c r="BE269" s="41">
        <f t="shared" si="36"/>
        <v>0</v>
      </c>
      <c r="BF269" s="41" t="str">
        <f t="shared" si="37"/>
        <v/>
      </c>
      <c r="BG269" s="41" t="b">
        <v>1</v>
      </c>
      <c r="BH269" s="41" t="b">
        <v>0</v>
      </c>
      <c r="BK269" s="41" t="e">
        <f t="shared" ca="1" si="38"/>
        <v>#N/A</v>
      </c>
      <c r="BL269" s="41" t="e">
        <f t="shared" ca="1" si="39"/>
        <v>#N/A</v>
      </c>
    </row>
    <row r="270" spans="2:92" ht="14.4" x14ac:dyDescent="0.3">
      <c r="AD270" s="41">
        <f>ROW()</f>
        <v>270</v>
      </c>
      <c r="BB270" s="41" t="s">
        <v>1225</v>
      </c>
      <c r="BC270" s="41" t="s">
        <v>348</v>
      </c>
      <c r="BD270" s="42" t="b">
        <v>1</v>
      </c>
      <c r="BE270" s="41">
        <f t="shared" si="36"/>
        <v>0</v>
      </c>
      <c r="BF270" s="41" t="str">
        <f t="shared" si="37"/>
        <v/>
      </c>
      <c r="BG270" s="41" t="b">
        <v>1</v>
      </c>
      <c r="BH270" s="41" t="b">
        <v>0</v>
      </c>
      <c r="BK270" s="41" t="e">
        <f t="shared" ca="1" si="38"/>
        <v>#N/A</v>
      </c>
      <c r="BL270" s="41" t="e">
        <f t="shared" ca="1" si="39"/>
        <v>#N/A</v>
      </c>
    </row>
    <row r="271" spans="2:92" ht="14.4" x14ac:dyDescent="0.3">
      <c r="B271" s="47" t="s">
        <v>1226</v>
      </c>
      <c r="N271" s="87" t="s">
        <v>1922</v>
      </c>
      <c r="O271" s="88"/>
      <c r="P271" s="89"/>
      <c r="AD271" s="41">
        <f>ROW()</f>
        <v>271</v>
      </c>
      <c r="BB271" s="41" t="s">
        <v>1227</v>
      </c>
      <c r="BC271" s="41" t="s">
        <v>348</v>
      </c>
      <c r="BD271" s="42" t="b">
        <v>1</v>
      </c>
      <c r="BE271" s="41" t="str">
        <f t="shared" si="36"/>
        <v>73757</v>
      </c>
      <c r="BF271" s="41" t="str">
        <f t="shared" si="37"/>
        <v>73757</v>
      </c>
      <c r="BG271" s="41" t="b">
        <v>1</v>
      </c>
      <c r="BH271" s="41" t="b">
        <v>0</v>
      </c>
      <c r="BK271" s="41" t="e">
        <f t="shared" ca="1" si="38"/>
        <v>#N/A</v>
      </c>
      <c r="BL271" s="41" t="e">
        <f t="shared" ca="1" si="39"/>
        <v>#N/A</v>
      </c>
    </row>
    <row r="272" spans="2:92" ht="14.4" x14ac:dyDescent="0.3">
      <c r="AD272" s="41">
        <f>ROW()</f>
        <v>272</v>
      </c>
      <c r="BB272" s="41" t="s">
        <v>1228</v>
      </c>
      <c r="BC272" s="41" t="s">
        <v>348</v>
      </c>
      <c r="BD272" s="42" t="b">
        <v>1</v>
      </c>
      <c r="BE272" s="41" t="str">
        <f t="shared" si="36"/>
        <v>249</v>
      </c>
      <c r="BF272" s="41" t="str">
        <f t="shared" si="37"/>
        <v>249</v>
      </c>
      <c r="BG272" s="41" t="b">
        <v>1</v>
      </c>
      <c r="BH272" s="41" t="b">
        <v>0</v>
      </c>
      <c r="BK272" s="41" t="e">
        <f t="shared" ca="1" si="38"/>
        <v>#N/A</v>
      </c>
      <c r="BL272" s="41" t="e">
        <f t="shared" ca="1" si="39"/>
        <v>#N/A</v>
      </c>
    </row>
    <row r="273" spans="1:64" ht="14.4" x14ac:dyDescent="0.3">
      <c r="A273" s="55" t="s">
        <v>757</v>
      </c>
      <c r="B273" s="45" t="s">
        <v>1230</v>
      </c>
      <c r="AD273" s="41">
        <f>ROW()</f>
        <v>273</v>
      </c>
      <c r="BB273" s="41" t="s">
        <v>1231</v>
      </c>
      <c r="BC273" s="41" t="s">
        <v>348</v>
      </c>
      <c r="BD273" s="42" t="b">
        <v>1</v>
      </c>
      <c r="BE273" s="41" t="str">
        <f t="shared" si="36"/>
        <v>1721769.00</v>
      </c>
      <c r="BF273" s="41" t="str">
        <f t="shared" si="37"/>
        <v>1721769.00</v>
      </c>
      <c r="BG273" s="41" t="b">
        <v>0</v>
      </c>
      <c r="BH273" s="41" t="b">
        <v>0</v>
      </c>
      <c r="BK273" s="41" t="e">
        <f t="shared" ca="1" si="38"/>
        <v>#N/A</v>
      </c>
      <c r="BL273" s="41" t="e">
        <f t="shared" ca="1" si="39"/>
        <v>#N/A</v>
      </c>
    </row>
    <row r="274" spans="1:64" ht="14.4" x14ac:dyDescent="0.3">
      <c r="A274" s="55" t="s">
        <v>757</v>
      </c>
      <c r="AD274" s="41">
        <f>ROW()</f>
        <v>274</v>
      </c>
      <c r="BB274" s="41" t="s">
        <v>1232</v>
      </c>
      <c r="BC274" s="41" t="s">
        <v>458</v>
      </c>
      <c r="BD274" s="42" t="b">
        <v>0</v>
      </c>
      <c r="BE274" s="41" t="s">
        <v>1192</v>
      </c>
      <c r="BF274" s="41" t="s">
        <v>1192</v>
      </c>
      <c r="BG274" s="41" t="b">
        <v>0</v>
      </c>
      <c r="BH274" s="41" t="b">
        <v>0</v>
      </c>
      <c r="BK274" s="41" t="s">
        <v>460</v>
      </c>
      <c r="BL274" s="41" t="s">
        <v>460</v>
      </c>
    </row>
    <row r="275" spans="1:64" ht="14.4" x14ac:dyDescent="0.3">
      <c r="A275" s="55" t="s">
        <v>757</v>
      </c>
      <c r="B275" s="45" t="s">
        <v>1233</v>
      </c>
      <c r="AD275" s="41">
        <f>ROW()</f>
        <v>275</v>
      </c>
      <c r="BB275" s="41" t="s">
        <v>1234</v>
      </c>
      <c r="BC275" s="41" t="s">
        <v>458</v>
      </c>
      <c r="BD275" s="42" t="b">
        <v>0</v>
      </c>
      <c r="BE275" s="41" t="s">
        <v>1095</v>
      </c>
      <c r="BF275" s="41" t="s">
        <v>1095</v>
      </c>
      <c r="BG275" s="41" t="b">
        <v>0</v>
      </c>
      <c r="BH275" s="41" t="b">
        <v>0</v>
      </c>
      <c r="BK275" s="41" t="s">
        <v>460</v>
      </c>
      <c r="BL275" s="41" t="s">
        <v>460</v>
      </c>
    </row>
    <row r="276" spans="1:64" ht="14.4" x14ac:dyDescent="0.3">
      <c r="A276" s="55" t="s">
        <v>757</v>
      </c>
      <c r="AD276" s="41">
        <f>ROW()</f>
        <v>276</v>
      </c>
      <c r="BB276" s="41" t="s">
        <v>1235</v>
      </c>
      <c r="BC276" s="41" t="s">
        <v>458</v>
      </c>
      <c r="BD276" s="42" t="b">
        <v>0</v>
      </c>
      <c r="BE276" s="41" t="s">
        <v>681</v>
      </c>
      <c r="BF276" s="41" t="s">
        <v>681</v>
      </c>
      <c r="BG276" s="41" t="b">
        <v>0</v>
      </c>
      <c r="BH276" s="41" t="b">
        <v>0</v>
      </c>
      <c r="BK276" s="41" t="s">
        <v>460</v>
      </c>
      <c r="BL276" s="41" t="s">
        <v>460</v>
      </c>
    </row>
    <row r="277" spans="1:64" ht="14.4" x14ac:dyDescent="0.3">
      <c r="A277" s="55" t="s">
        <v>757</v>
      </c>
      <c r="B277" s="151" t="s">
        <v>1236</v>
      </c>
      <c r="C277" s="151"/>
      <c r="D277" s="151" t="s">
        <v>1237</v>
      </c>
      <c r="E277" s="151"/>
      <c r="F277" s="151"/>
      <c r="G277" s="151"/>
      <c r="H277" s="151"/>
      <c r="I277" s="154" t="s">
        <v>1238</v>
      </c>
      <c r="J277" s="154"/>
      <c r="K277" s="154"/>
      <c r="L277" s="154"/>
      <c r="M277" s="154" t="s">
        <v>1239</v>
      </c>
      <c r="N277" s="154"/>
      <c r="O277" s="154"/>
      <c r="P277" s="154"/>
      <c r="AD277" s="41">
        <f>ROW()</f>
        <v>277</v>
      </c>
      <c r="BB277" s="41" t="s">
        <v>1240</v>
      </c>
      <c r="BC277" s="41" t="s">
        <v>348</v>
      </c>
      <c r="BD277" s="42" t="b">
        <v>1</v>
      </c>
      <c r="BE277" s="41" t="str">
        <f>K304</f>
        <v>35.94</v>
      </c>
      <c r="BF277" s="41" t="str">
        <f>""&amp;K304</f>
        <v>35.94</v>
      </c>
      <c r="BG277" s="41" t="b">
        <v>0</v>
      </c>
      <c r="BH277" s="41" t="b">
        <v>0</v>
      </c>
      <c r="BK277" s="41" t="e">
        <f t="shared" ref="BK277:BK291" ca="1" si="40">_xlfn.FORMULATEXT(BE277)</f>
        <v>#N/A</v>
      </c>
      <c r="BL277" s="41" t="e">
        <f t="shared" ref="BL277:BL291" ca="1" si="41">_xlfn.FORMULATEXT(BE277)</f>
        <v>#N/A</v>
      </c>
    </row>
    <row r="278" spans="1:64" ht="14.4" x14ac:dyDescent="0.3">
      <c r="A278" s="55" t="s">
        <v>757</v>
      </c>
      <c r="B278" s="151"/>
      <c r="C278" s="151"/>
      <c r="D278" s="151"/>
      <c r="E278" s="151"/>
      <c r="F278" s="151"/>
      <c r="G278" s="151"/>
      <c r="H278" s="151"/>
      <c r="I278" s="154" t="s">
        <v>915</v>
      </c>
      <c r="J278" s="154"/>
      <c r="K278" s="154" t="s">
        <v>1095</v>
      </c>
      <c r="L278" s="154"/>
      <c r="M278" s="154" t="s">
        <v>915</v>
      </c>
      <c r="N278" s="154"/>
      <c r="O278" s="154" t="s">
        <v>1095</v>
      </c>
      <c r="P278" s="154"/>
      <c r="AD278" s="41">
        <f>ROW()</f>
        <v>278</v>
      </c>
      <c r="BB278" s="41" t="s">
        <v>1241</v>
      </c>
      <c r="BC278" s="41" t="s">
        <v>348</v>
      </c>
      <c r="BD278" s="42" t="b">
        <v>1</v>
      </c>
      <c r="BE278" s="41" t="str">
        <f>K305</f>
        <v>0.94</v>
      </c>
      <c r="BF278" s="41" t="str">
        <f>""&amp;K305</f>
        <v>0.94</v>
      </c>
      <c r="BG278" s="41" t="b">
        <v>0</v>
      </c>
      <c r="BH278" s="41" t="b">
        <v>0</v>
      </c>
      <c r="BK278" s="41" t="e">
        <f t="shared" ca="1" si="40"/>
        <v>#N/A</v>
      </c>
      <c r="BL278" s="41" t="e">
        <f t="shared" ca="1" si="41"/>
        <v>#N/A</v>
      </c>
    </row>
    <row r="279" spans="1:64" ht="14.4" x14ac:dyDescent="0.3">
      <c r="A279" s="55" t="s">
        <v>757</v>
      </c>
      <c r="B279" s="141">
        <v>1</v>
      </c>
      <c r="C279" s="141"/>
      <c r="D279" s="150" t="s">
        <v>1242</v>
      </c>
      <c r="E279" s="150"/>
      <c r="F279" s="150"/>
      <c r="G279" s="150"/>
      <c r="H279" s="150"/>
      <c r="I279" s="153"/>
      <c r="J279" s="153"/>
      <c r="K279" s="152"/>
      <c r="L279" s="152"/>
      <c r="M279" s="153"/>
      <c r="N279" s="153"/>
      <c r="O279" s="152"/>
      <c r="P279" s="152"/>
      <c r="AD279" s="41">
        <f>ROW()</f>
        <v>279</v>
      </c>
      <c r="BB279" s="41" t="s">
        <v>1243</v>
      </c>
      <c r="BC279" s="41" t="s">
        <v>348</v>
      </c>
      <c r="BD279" s="42" t="b">
        <v>1</v>
      </c>
      <c r="BE279" s="41" t="str">
        <f>K306</f>
        <v>0.00</v>
      </c>
      <c r="BF279" s="41" t="str">
        <f>""&amp;K306</f>
        <v>0.00</v>
      </c>
      <c r="BG279" s="41" t="b">
        <v>0</v>
      </c>
      <c r="BH279" s="41" t="b">
        <v>0</v>
      </c>
      <c r="BK279" s="41" t="e">
        <f t="shared" ca="1" si="40"/>
        <v>#N/A</v>
      </c>
      <c r="BL279" s="41" t="e">
        <f t="shared" ca="1" si="41"/>
        <v>#N/A</v>
      </c>
    </row>
    <row r="280" spans="1:64" ht="14.55" customHeight="1" x14ac:dyDescent="0.3">
      <c r="A280" s="55" t="s">
        <v>757</v>
      </c>
      <c r="B280" s="141"/>
      <c r="C280" s="141"/>
      <c r="D280" s="150" t="s">
        <v>1244</v>
      </c>
      <c r="E280" s="150"/>
      <c r="F280" s="150"/>
      <c r="G280" s="150"/>
      <c r="H280" s="150"/>
      <c r="I280" s="87" t="s">
        <v>1923</v>
      </c>
      <c r="J280" s="89"/>
      <c r="K280" s="106" t="str">
        <f>IF(I280&lt;&gt;"",IF(($I$295+$I$319)=0,"0.00",TEXT(ROUND(I280/($I$295+$I$319)*100,2),"0.00")),"0.00")</f>
        <v>32.43</v>
      </c>
      <c r="L280" s="107"/>
      <c r="M280" s="87" t="s">
        <v>973</v>
      </c>
      <c r="N280" s="89"/>
      <c r="O280" s="106" t="str">
        <f>IF(M280&lt;&gt;"",IF(($M$295+$M$319)=0,"0.00",TEXT(ROUND(M280/($M$295+$M$319)*100,2),"0.00")),"0.00")</f>
        <v>0.00</v>
      </c>
      <c r="P280" s="107"/>
      <c r="AD280" s="41">
        <f>ROW()</f>
        <v>280</v>
      </c>
      <c r="BB280" s="41" t="s">
        <v>1245</v>
      </c>
      <c r="BC280" s="41" t="s">
        <v>348</v>
      </c>
      <c r="BD280" s="42" t="b">
        <v>1</v>
      </c>
      <c r="BE280" s="41" t="str">
        <f t="shared" ref="BE280:BE291" si="42">K308</f>
        <v>0.00</v>
      </c>
      <c r="BF280" s="41" t="str">
        <f t="shared" ref="BF280:BF291" si="43">""&amp;K308</f>
        <v>0.00</v>
      </c>
      <c r="BG280" s="41" t="b">
        <v>0</v>
      </c>
      <c r="BH280" s="41" t="b">
        <v>0</v>
      </c>
      <c r="BK280" s="41" t="e">
        <f t="shared" ca="1" si="40"/>
        <v>#N/A</v>
      </c>
      <c r="BL280" s="41" t="e">
        <f t="shared" ca="1" si="41"/>
        <v>#N/A</v>
      </c>
    </row>
    <row r="281" spans="1:64" ht="14.4" x14ac:dyDescent="0.3">
      <c r="A281" s="55" t="s">
        <v>757</v>
      </c>
      <c r="B281" s="141"/>
      <c r="C281" s="141"/>
      <c r="D281" s="150" t="s">
        <v>1246</v>
      </c>
      <c r="E281" s="150"/>
      <c r="F281" s="150"/>
      <c r="G281" s="150"/>
      <c r="H281" s="150"/>
      <c r="I281" s="87"/>
      <c r="J281" s="89"/>
      <c r="K281" s="106" t="str">
        <f>IF(I281&lt;&gt;"",IF(($I$295+$I$319)=0,"0.00",TEXT(ROUND(I281/($I$295+$I$319)*100,2),"0.00")),"0.00")</f>
        <v>0.00</v>
      </c>
      <c r="L281" s="107"/>
      <c r="M281" s="87"/>
      <c r="N281" s="89"/>
      <c r="O281" s="106" t="str">
        <f>IF(M281&lt;&gt;"",IF(($M$295+$M$319)=0,"0.00",TEXT(ROUND(M281/($M$295+$M$319)*100,2),"0.00")),"0.00")</f>
        <v>0.00</v>
      </c>
      <c r="P281" s="107"/>
      <c r="AD281" s="41">
        <f>ROW()</f>
        <v>281</v>
      </c>
      <c r="BB281" s="41" t="s">
        <v>1247</v>
      </c>
      <c r="BC281" s="41" t="s">
        <v>348</v>
      </c>
      <c r="BD281" s="42" t="b">
        <v>1</v>
      </c>
      <c r="BE281" s="41" t="str">
        <f t="shared" si="42"/>
        <v>0.00</v>
      </c>
      <c r="BF281" s="41" t="str">
        <f t="shared" si="43"/>
        <v>0.00</v>
      </c>
      <c r="BG281" s="41" t="b">
        <v>0</v>
      </c>
      <c r="BH281" s="41" t="b">
        <v>0</v>
      </c>
      <c r="BK281" s="41" t="e">
        <f t="shared" ca="1" si="40"/>
        <v>#N/A</v>
      </c>
      <c r="BL281" s="41" t="e">
        <f t="shared" ca="1" si="41"/>
        <v>#N/A</v>
      </c>
    </row>
    <row r="282" spans="1:64" ht="14.4" x14ac:dyDescent="0.3">
      <c r="A282" s="55" t="s">
        <v>757</v>
      </c>
      <c r="B282" s="141"/>
      <c r="C282" s="141"/>
      <c r="D282" s="150" t="s">
        <v>1248</v>
      </c>
      <c r="E282" s="150"/>
      <c r="F282" s="150"/>
      <c r="G282" s="150"/>
      <c r="H282" s="150"/>
      <c r="I282" s="87"/>
      <c r="J282" s="89"/>
      <c r="K282" s="106" t="str">
        <f>IF(I282&lt;&gt;"",IF(($I$295+$I$319)=0,"0.00",TEXT(ROUND(I282/($I$295+$I$319)*100,2),"0.00")),"0.00")</f>
        <v>0.00</v>
      </c>
      <c r="L282" s="107"/>
      <c r="M282" s="87"/>
      <c r="N282" s="89"/>
      <c r="O282" s="106" t="str">
        <f>IF(M282&lt;&gt;"",IF(($M$295+$M$319)=0,"0.00",TEXT(ROUND(M282/($M$295+$M$319)*100,2),"0.00")),"0.00")</f>
        <v>0.00</v>
      </c>
      <c r="P282" s="107"/>
      <c r="AD282" s="41">
        <f>ROW()</f>
        <v>282</v>
      </c>
      <c r="BB282" s="41" t="s">
        <v>1249</v>
      </c>
      <c r="BC282" s="41" t="s">
        <v>348</v>
      </c>
      <c r="BD282" s="42" t="b">
        <v>1</v>
      </c>
      <c r="BE282" s="41" t="str">
        <f t="shared" si="42"/>
        <v>0.00</v>
      </c>
      <c r="BF282" s="41" t="str">
        <f t="shared" si="43"/>
        <v>0.00</v>
      </c>
      <c r="BG282" s="41" t="b">
        <v>0</v>
      </c>
      <c r="BH282" s="41" t="b">
        <v>0</v>
      </c>
      <c r="BK282" s="41" t="e">
        <f t="shared" ca="1" si="40"/>
        <v>#N/A</v>
      </c>
      <c r="BL282" s="41" t="e">
        <f t="shared" ca="1" si="41"/>
        <v>#N/A</v>
      </c>
    </row>
    <row r="283" spans="1:64" ht="14.4" x14ac:dyDescent="0.3">
      <c r="A283" s="55" t="s">
        <v>757</v>
      </c>
      <c r="B283" s="141">
        <v>2</v>
      </c>
      <c r="C283" s="141"/>
      <c r="D283" s="150" t="s">
        <v>1250</v>
      </c>
      <c r="E283" s="150"/>
      <c r="F283" s="150"/>
      <c r="G283" s="150"/>
      <c r="H283" s="150"/>
      <c r="I283" s="148"/>
      <c r="J283" s="148"/>
      <c r="K283" s="149"/>
      <c r="L283" s="149"/>
      <c r="M283" s="148"/>
      <c r="N283" s="148"/>
      <c r="O283" s="149"/>
      <c r="P283" s="149"/>
      <c r="AD283" s="41">
        <f>ROW()</f>
        <v>283</v>
      </c>
      <c r="BB283" s="41" t="s">
        <v>1251</v>
      </c>
      <c r="BC283" s="41" t="s">
        <v>348</v>
      </c>
      <c r="BD283" s="42" t="b">
        <v>1</v>
      </c>
      <c r="BE283" s="41" t="str">
        <f t="shared" si="42"/>
        <v>0.00</v>
      </c>
      <c r="BF283" s="41" t="str">
        <f t="shared" si="43"/>
        <v>0.00</v>
      </c>
      <c r="BG283" s="41" t="b">
        <v>0</v>
      </c>
      <c r="BH283" s="41" t="b">
        <v>0</v>
      </c>
      <c r="BK283" s="41" t="e">
        <f t="shared" ca="1" si="40"/>
        <v>#N/A</v>
      </c>
      <c r="BL283" s="41" t="e">
        <f t="shared" ca="1" si="41"/>
        <v>#N/A</v>
      </c>
    </row>
    <row r="284" spans="1:64" ht="14.4" x14ac:dyDescent="0.3">
      <c r="A284" s="55" t="s">
        <v>757</v>
      </c>
      <c r="B284" s="141"/>
      <c r="C284" s="141"/>
      <c r="D284" s="150" t="s">
        <v>1252</v>
      </c>
      <c r="E284" s="150"/>
      <c r="F284" s="150"/>
      <c r="G284" s="150"/>
      <c r="H284" s="150"/>
      <c r="I284" s="87"/>
      <c r="J284" s="89"/>
      <c r="K284" s="106" t="str">
        <f t="shared" ref="K284:K294" si="44">IF(I284&lt;&gt;"",IF(($I$295+$I$319)=0,"0.00",TEXT(ROUND(I284/($I$295+$I$319)*100,2),"0.00")),"0.00")</f>
        <v>0.00</v>
      </c>
      <c r="L284" s="107"/>
      <c r="M284" s="87"/>
      <c r="N284" s="89"/>
      <c r="O284" s="106" t="str">
        <f t="shared" ref="O284:O294" si="45">IF(M284&lt;&gt;"",IF(($M$295+$M$319)=0,"0.00",TEXT(ROUND(M284/($M$295+$M$319)*100,2),"0.00")),"0.00")</f>
        <v>0.00</v>
      </c>
      <c r="P284" s="107"/>
      <c r="AD284" s="41">
        <f>ROW()</f>
        <v>284</v>
      </c>
      <c r="BB284" s="41" t="s">
        <v>1253</v>
      </c>
      <c r="BC284" s="41" t="s">
        <v>348</v>
      </c>
      <c r="BD284" s="42" t="b">
        <v>1</v>
      </c>
      <c r="BE284" s="41" t="str">
        <f t="shared" si="42"/>
        <v>0.00</v>
      </c>
      <c r="BF284" s="41" t="str">
        <f t="shared" si="43"/>
        <v>0.00</v>
      </c>
      <c r="BG284" s="41" t="b">
        <v>0</v>
      </c>
      <c r="BH284" s="41" t="b">
        <v>0</v>
      </c>
      <c r="BK284" s="41" t="e">
        <f t="shared" ca="1" si="40"/>
        <v>#N/A</v>
      </c>
      <c r="BL284" s="41" t="e">
        <f t="shared" ca="1" si="41"/>
        <v>#N/A</v>
      </c>
    </row>
    <row r="285" spans="1:64" ht="14.4" x14ac:dyDescent="0.3">
      <c r="A285" s="55" t="s">
        <v>757</v>
      </c>
      <c r="B285" s="141"/>
      <c r="C285" s="141"/>
      <c r="D285" s="150" t="s">
        <v>1254</v>
      </c>
      <c r="E285" s="150"/>
      <c r="F285" s="150"/>
      <c r="G285" s="150"/>
      <c r="H285" s="150"/>
      <c r="I285" s="87"/>
      <c r="J285" s="89"/>
      <c r="K285" s="106" t="str">
        <f t="shared" si="44"/>
        <v>0.00</v>
      </c>
      <c r="L285" s="107"/>
      <c r="M285" s="87"/>
      <c r="N285" s="89"/>
      <c r="O285" s="106" t="str">
        <f t="shared" si="45"/>
        <v>0.00</v>
      </c>
      <c r="P285" s="107"/>
      <c r="AD285" s="41">
        <f>ROW()</f>
        <v>285</v>
      </c>
      <c r="BB285" s="41" t="s">
        <v>1255</v>
      </c>
      <c r="BC285" s="41" t="s">
        <v>348</v>
      </c>
      <c r="BD285" s="42" t="b">
        <v>1</v>
      </c>
      <c r="BE285" s="41" t="str">
        <f t="shared" si="42"/>
        <v>0.00</v>
      </c>
      <c r="BF285" s="41" t="str">
        <f t="shared" si="43"/>
        <v>0.00</v>
      </c>
      <c r="BG285" s="41" t="b">
        <v>0</v>
      </c>
      <c r="BH285" s="41" t="b">
        <v>0</v>
      </c>
      <c r="BK285" s="41" t="e">
        <f t="shared" ca="1" si="40"/>
        <v>#N/A</v>
      </c>
      <c r="BL285" s="41" t="e">
        <f t="shared" ca="1" si="41"/>
        <v>#N/A</v>
      </c>
    </row>
    <row r="286" spans="1:64" ht="14.4" x14ac:dyDescent="0.3">
      <c r="A286" s="55" t="s">
        <v>757</v>
      </c>
      <c r="B286" s="141"/>
      <c r="C286" s="141"/>
      <c r="D286" s="150" t="s">
        <v>1256</v>
      </c>
      <c r="E286" s="150"/>
      <c r="F286" s="150"/>
      <c r="G286" s="150"/>
      <c r="H286" s="150"/>
      <c r="I286" s="87"/>
      <c r="J286" s="89"/>
      <c r="K286" s="106" t="str">
        <f t="shared" si="44"/>
        <v>0.00</v>
      </c>
      <c r="L286" s="107"/>
      <c r="M286" s="87"/>
      <c r="N286" s="89"/>
      <c r="O286" s="106" t="str">
        <f t="shared" si="45"/>
        <v>0.00</v>
      </c>
      <c r="P286" s="107"/>
      <c r="AD286" s="41">
        <f>ROW()</f>
        <v>286</v>
      </c>
      <c r="BB286" s="41" t="s">
        <v>1257</v>
      </c>
      <c r="BC286" s="41" t="s">
        <v>348</v>
      </c>
      <c r="BD286" s="42" t="b">
        <v>1</v>
      </c>
      <c r="BE286" s="41" t="str">
        <f t="shared" si="42"/>
        <v>0.00</v>
      </c>
      <c r="BF286" s="41" t="str">
        <f t="shared" si="43"/>
        <v>0.00</v>
      </c>
      <c r="BG286" s="41" t="b">
        <v>0</v>
      </c>
      <c r="BH286" s="41" t="b">
        <v>0</v>
      </c>
      <c r="BK286" s="41" t="e">
        <f t="shared" ca="1" si="40"/>
        <v>#N/A</v>
      </c>
      <c r="BL286" s="41" t="e">
        <f t="shared" ca="1" si="41"/>
        <v>#N/A</v>
      </c>
    </row>
    <row r="287" spans="1:64" ht="14.4" x14ac:dyDescent="0.3">
      <c r="A287" s="55" t="s">
        <v>757</v>
      </c>
      <c r="B287" s="141">
        <v>3</v>
      </c>
      <c r="C287" s="141"/>
      <c r="D287" s="150" t="s">
        <v>1258</v>
      </c>
      <c r="E287" s="150"/>
      <c r="F287" s="150"/>
      <c r="G287" s="150"/>
      <c r="H287" s="150"/>
      <c r="I287" s="87"/>
      <c r="J287" s="89"/>
      <c r="K287" s="106" t="str">
        <f t="shared" si="44"/>
        <v>0.00</v>
      </c>
      <c r="L287" s="107"/>
      <c r="M287" s="87"/>
      <c r="N287" s="89"/>
      <c r="O287" s="106" t="str">
        <f t="shared" si="45"/>
        <v>0.00</v>
      </c>
      <c r="P287" s="107"/>
      <c r="AD287" s="41">
        <f>ROW()</f>
        <v>287</v>
      </c>
      <c r="BB287" s="41" t="s">
        <v>1259</v>
      </c>
      <c r="BC287" s="41" t="s">
        <v>348</v>
      </c>
      <c r="BD287" s="42" t="b">
        <v>1</v>
      </c>
      <c r="BE287" s="41" t="str">
        <f t="shared" si="42"/>
        <v>0.00</v>
      </c>
      <c r="BF287" s="41" t="str">
        <f t="shared" si="43"/>
        <v>0.00</v>
      </c>
      <c r="BG287" s="41" t="b">
        <v>0</v>
      </c>
      <c r="BH287" s="41" t="b">
        <v>0</v>
      </c>
      <c r="BK287" s="41" t="e">
        <f t="shared" ca="1" si="40"/>
        <v>#N/A</v>
      </c>
      <c r="BL287" s="41" t="e">
        <f t="shared" ca="1" si="41"/>
        <v>#N/A</v>
      </c>
    </row>
    <row r="288" spans="1:64" ht="14.4" x14ac:dyDescent="0.3">
      <c r="A288" s="55" t="s">
        <v>757</v>
      </c>
      <c r="B288" s="141">
        <v>4</v>
      </c>
      <c r="C288" s="141"/>
      <c r="D288" s="150" t="s">
        <v>1260</v>
      </c>
      <c r="E288" s="150"/>
      <c r="F288" s="150"/>
      <c r="G288" s="150"/>
      <c r="H288" s="150"/>
      <c r="I288" s="87"/>
      <c r="J288" s="89"/>
      <c r="K288" s="106" t="str">
        <f t="shared" si="44"/>
        <v>0.00</v>
      </c>
      <c r="L288" s="107"/>
      <c r="M288" s="87"/>
      <c r="N288" s="89"/>
      <c r="O288" s="106" t="str">
        <f t="shared" si="45"/>
        <v>0.00</v>
      </c>
      <c r="P288" s="107"/>
      <c r="AD288" s="41">
        <f>ROW()</f>
        <v>288</v>
      </c>
      <c r="BB288" s="41" t="s">
        <v>1261</v>
      </c>
      <c r="BC288" s="41" t="s">
        <v>348</v>
      </c>
      <c r="BD288" s="42" t="b">
        <v>1</v>
      </c>
      <c r="BE288" s="41" t="str">
        <f t="shared" si="42"/>
        <v>0.00</v>
      </c>
      <c r="BF288" s="41" t="str">
        <f t="shared" si="43"/>
        <v>0.00</v>
      </c>
      <c r="BG288" s="41" t="b">
        <v>0</v>
      </c>
      <c r="BH288" s="41" t="b">
        <v>0</v>
      </c>
      <c r="BK288" s="41" t="e">
        <f t="shared" ca="1" si="40"/>
        <v>#N/A</v>
      </c>
      <c r="BL288" s="41" t="e">
        <f t="shared" ca="1" si="41"/>
        <v>#N/A</v>
      </c>
    </row>
    <row r="289" spans="1:64" ht="14.4" x14ac:dyDescent="0.3">
      <c r="A289" s="55" t="s">
        <v>757</v>
      </c>
      <c r="B289" s="141">
        <v>5</v>
      </c>
      <c r="C289" s="141"/>
      <c r="D289" s="150" t="s">
        <v>1262</v>
      </c>
      <c r="E289" s="150"/>
      <c r="F289" s="150"/>
      <c r="G289" s="150"/>
      <c r="H289" s="150"/>
      <c r="I289" s="87"/>
      <c r="J289" s="89"/>
      <c r="K289" s="106" t="str">
        <f t="shared" si="44"/>
        <v>0.00</v>
      </c>
      <c r="L289" s="107"/>
      <c r="M289" s="87"/>
      <c r="N289" s="89"/>
      <c r="O289" s="106" t="str">
        <f t="shared" si="45"/>
        <v>0.00</v>
      </c>
      <c r="P289" s="107"/>
      <c r="AD289" s="41">
        <f>ROW()</f>
        <v>289</v>
      </c>
      <c r="BB289" s="41" t="s">
        <v>1263</v>
      </c>
      <c r="BC289" s="41" t="s">
        <v>348</v>
      </c>
      <c r="BD289" s="42" t="b">
        <v>1</v>
      </c>
      <c r="BE289" s="41" t="str">
        <f t="shared" si="42"/>
        <v>1.65</v>
      </c>
      <c r="BF289" s="41" t="str">
        <f t="shared" si="43"/>
        <v>1.65</v>
      </c>
      <c r="BG289" s="41" t="b">
        <v>0</v>
      </c>
      <c r="BH289" s="41" t="b">
        <v>0</v>
      </c>
      <c r="BK289" s="41" t="e">
        <f t="shared" ca="1" si="40"/>
        <v>#N/A</v>
      </c>
      <c r="BL289" s="41" t="e">
        <f t="shared" ca="1" si="41"/>
        <v>#N/A</v>
      </c>
    </row>
    <row r="290" spans="1:64" ht="14.4" x14ac:dyDescent="0.3">
      <c r="A290" s="55" t="s">
        <v>757</v>
      </c>
      <c r="B290" s="141">
        <v>6</v>
      </c>
      <c r="C290" s="141"/>
      <c r="D290" s="150" t="s">
        <v>1264</v>
      </c>
      <c r="E290" s="150"/>
      <c r="F290" s="150"/>
      <c r="G290" s="150"/>
      <c r="H290" s="150"/>
      <c r="I290" s="87"/>
      <c r="J290" s="89"/>
      <c r="K290" s="106" t="str">
        <f t="shared" si="44"/>
        <v>0.00</v>
      </c>
      <c r="L290" s="107"/>
      <c r="M290" s="87"/>
      <c r="N290" s="89"/>
      <c r="O290" s="106" t="str">
        <f t="shared" si="45"/>
        <v>0.00</v>
      </c>
      <c r="P290" s="107"/>
      <c r="AD290" s="41">
        <f>ROW()</f>
        <v>290</v>
      </c>
      <c r="BB290" s="41" t="s">
        <v>1265</v>
      </c>
      <c r="BC290" s="41" t="s">
        <v>348</v>
      </c>
      <c r="BD290" s="42" t="b">
        <v>1</v>
      </c>
      <c r="BE290" s="41" t="str">
        <f t="shared" si="42"/>
        <v>0.01</v>
      </c>
      <c r="BF290" s="41" t="str">
        <f t="shared" si="43"/>
        <v>0.01</v>
      </c>
      <c r="BG290" s="41" t="b">
        <v>0</v>
      </c>
      <c r="BH290" s="41" t="b">
        <v>0</v>
      </c>
      <c r="BK290" s="41" t="e">
        <f t="shared" ca="1" si="40"/>
        <v>#N/A</v>
      </c>
      <c r="BL290" s="41" t="e">
        <f t="shared" ca="1" si="41"/>
        <v>#N/A</v>
      </c>
    </row>
    <row r="291" spans="1:64" ht="14.4" x14ac:dyDescent="0.3">
      <c r="A291" s="55" t="s">
        <v>757</v>
      </c>
      <c r="B291" s="141">
        <v>7</v>
      </c>
      <c r="C291" s="141"/>
      <c r="D291" s="150" t="s">
        <v>1266</v>
      </c>
      <c r="E291" s="150"/>
      <c r="F291" s="150"/>
      <c r="G291" s="150"/>
      <c r="H291" s="150"/>
      <c r="I291" s="87"/>
      <c r="J291" s="89"/>
      <c r="K291" s="106" t="str">
        <f t="shared" si="44"/>
        <v>0.00</v>
      </c>
      <c r="L291" s="107"/>
      <c r="M291" s="87"/>
      <c r="N291" s="89"/>
      <c r="O291" s="106" t="str">
        <f t="shared" si="45"/>
        <v>0.00</v>
      </c>
      <c r="P291" s="107"/>
      <c r="AD291" s="41">
        <f>ROW()</f>
        <v>291</v>
      </c>
      <c r="BB291" s="41" t="s">
        <v>1267</v>
      </c>
      <c r="BC291" s="41" t="s">
        <v>348</v>
      </c>
      <c r="BD291" s="42" t="b">
        <v>1</v>
      </c>
      <c r="BE291" s="41" t="str">
        <f t="shared" si="42"/>
        <v>38.54</v>
      </c>
      <c r="BF291" s="41" t="str">
        <f t="shared" si="43"/>
        <v>38.54</v>
      </c>
      <c r="BG291" s="41" t="b">
        <v>0</v>
      </c>
      <c r="BH291" s="41" t="b">
        <v>0</v>
      </c>
      <c r="BK291" s="41" t="e">
        <f t="shared" ca="1" si="40"/>
        <v>#N/A</v>
      </c>
      <c r="BL291" s="41" t="e">
        <f t="shared" ca="1" si="41"/>
        <v>#N/A</v>
      </c>
    </row>
    <row r="292" spans="1:64" ht="14.4" x14ac:dyDescent="0.3">
      <c r="A292" s="55" t="s">
        <v>757</v>
      </c>
      <c r="B292" s="141">
        <v>8</v>
      </c>
      <c r="C292" s="141"/>
      <c r="D292" s="150" t="s">
        <v>1268</v>
      </c>
      <c r="E292" s="150"/>
      <c r="F292" s="150"/>
      <c r="G292" s="150"/>
      <c r="H292" s="150"/>
      <c r="I292" s="87"/>
      <c r="J292" s="89"/>
      <c r="K292" s="106" t="str">
        <f t="shared" si="44"/>
        <v>0.00</v>
      </c>
      <c r="L292" s="107"/>
      <c r="M292" s="87"/>
      <c r="N292" s="89"/>
      <c r="O292" s="106" t="str">
        <f t="shared" si="45"/>
        <v>0.00</v>
      </c>
      <c r="P292" s="107"/>
      <c r="AD292" s="41">
        <f>ROW()</f>
        <v>292</v>
      </c>
      <c r="BB292" s="41" t="s">
        <v>1269</v>
      </c>
      <c r="BC292" s="41" t="s">
        <v>458</v>
      </c>
      <c r="BD292" s="42" t="b">
        <v>0</v>
      </c>
      <c r="BE292" s="41" t="s">
        <v>1192</v>
      </c>
      <c r="BF292" s="41" t="s">
        <v>1192</v>
      </c>
      <c r="BG292" s="41" t="b">
        <v>0</v>
      </c>
      <c r="BH292" s="41" t="b">
        <v>0</v>
      </c>
      <c r="BK292" s="41" t="s">
        <v>460</v>
      </c>
      <c r="BL292" s="41" t="s">
        <v>460</v>
      </c>
    </row>
    <row r="293" spans="1:64" ht="14.4" x14ac:dyDescent="0.3">
      <c r="A293" s="55" t="s">
        <v>757</v>
      </c>
      <c r="B293" s="141">
        <v>9</v>
      </c>
      <c r="C293" s="141"/>
      <c r="D293" s="244" t="s">
        <v>1270</v>
      </c>
      <c r="E293" s="244"/>
      <c r="F293" s="245"/>
      <c r="G293" s="245"/>
      <c r="H293" s="245"/>
      <c r="I293" s="87" t="s">
        <v>1924</v>
      </c>
      <c r="J293" s="89"/>
      <c r="K293" s="106" t="str">
        <f t="shared" si="44"/>
        <v>29.04</v>
      </c>
      <c r="L293" s="107"/>
      <c r="M293" s="87"/>
      <c r="N293" s="89"/>
      <c r="O293" s="106" t="str">
        <f t="shared" si="45"/>
        <v>0.00</v>
      </c>
      <c r="P293" s="107"/>
      <c r="AD293" s="41">
        <f>ROW()</f>
        <v>293</v>
      </c>
      <c r="BB293" s="41" t="s">
        <v>1271</v>
      </c>
      <c r="BC293" s="41" t="s">
        <v>458</v>
      </c>
      <c r="BD293" s="42" t="b">
        <v>0</v>
      </c>
      <c r="BE293" s="41" t="s">
        <v>915</v>
      </c>
      <c r="BF293" s="41" t="s">
        <v>915</v>
      </c>
      <c r="BG293" s="41" t="b">
        <v>0</v>
      </c>
      <c r="BH293" s="41" t="b">
        <v>0</v>
      </c>
      <c r="BK293" s="41" t="s">
        <v>460</v>
      </c>
      <c r="BL293" s="41" t="s">
        <v>460</v>
      </c>
    </row>
    <row r="294" spans="1:64" ht="14.4" x14ac:dyDescent="0.3">
      <c r="A294" s="55" t="s">
        <v>757</v>
      </c>
      <c r="B294" s="141">
        <v>10</v>
      </c>
      <c r="C294" s="141"/>
      <c r="D294" s="150" t="s">
        <v>75</v>
      </c>
      <c r="E294" s="150"/>
      <c r="F294" s="90"/>
      <c r="G294" s="90"/>
      <c r="H294" s="186"/>
      <c r="I294" s="87"/>
      <c r="J294" s="89"/>
      <c r="K294" s="106" t="str">
        <f t="shared" si="44"/>
        <v>0.00</v>
      </c>
      <c r="L294" s="107"/>
      <c r="M294" s="87"/>
      <c r="N294" s="89"/>
      <c r="O294" s="106" t="str">
        <f t="shared" si="45"/>
        <v>0.00</v>
      </c>
      <c r="P294" s="107"/>
      <c r="AD294" s="41">
        <f>ROW()</f>
        <v>294</v>
      </c>
      <c r="BB294" s="41" t="s">
        <v>1272</v>
      </c>
      <c r="BC294" s="41" t="s">
        <v>458</v>
      </c>
      <c r="BD294" s="42" t="b">
        <v>0</v>
      </c>
      <c r="BE294" s="41" t="s">
        <v>1134</v>
      </c>
      <c r="BF294" s="41" t="s">
        <v>1134</v>
      </c>
      <c r="BG294" s="41" t="b">
        <v>0</v>
      </c>
      <c r="BH294" s="41" t="b">
        <v>0</v>
      </c>
      <c r="BK294" s="41" t="s">
        <v>460</v>
      </c>
      <c r="BL294" s="41" t="s">
        <v>460</v>
      </c>
    </row>
    <row r="295" spans="1:64" ht="14.4" x14ac:dyDescent="0.3">
      <c r="A295" s="55" t="s">
        <v>757</v>
      </c>
      <c r="B295" s="141"/>
      <c r="C295" s="141"/>
      <c r="D295" s="253" t="s">
        <v>920</v>
      </c>
      <c r="E295" s="253"/>
      <c r="F295" s="253"/>
      <c r="G295" s="253"/>
      <c r="H295" s="253"/>
      <c r="I295" s="106" t="str" cm="1">
        <f t="array" ref="I295">TEXT(SUM(_xlfn.NUMBERVALUE(I280:J282),_xlfn.NUMBERVALUE(I284:J294)),"0.00")</f>
        <v>2746351.00</v>
      </c>
      <c r="J295" s="107"/>
      <c r="K295" s="106" t="str" cm="1">
        <f t="array" ref="K295">TEXT(MIN(100,SUM(_xlfn.NUMBERVALUE(K280:L282),_xlfn.NUMBERVALUE(K284:L294))),"0.00")</f>
        <v>61.47</v>
      </c>
      <c r="L295" s="107"/>
      <c r="M295" s="106" t="str" cm="1">
        <f t="array" ref="M295">TEXT(SUM(_xlfn.NUMBERVALUE(M280:N282),_xlfn.NUMBERVALUE(M284:N294)),"0.00")</f>
        <v>0.00</v>
      </c>
      <c r="N295" s="107"/>
      <c r="O295" s="106" t="str" cm="1">
        <f t="array" ref="O295">TEXT(MIN(100,SUM(_xlfn.NUMBERVALUE(O280:P282),_xlfn.NUMBERVALUE(O284:P294))),"0.00")</f>
        <v>0.00</v>
      </c>
      <c r="P295" s="107"/>
      <c r="AD295" s="41">
        <f>ROW()</f>
        <v>295</v>
      </c>
      <c r="BB295" s="41" t="s">
        <v>1273</v>
      </c>
      <c r="BC295" s="41" t="s">
        <v>348</v>
      </c>
      <c r="BD295" s="42" t="b">
        <v>1</v>
      </c>
      <c r="BE295" s="41">
        <f>M304</f>
        <v>0</v>
      </c>
      <c r="BF295" s="41" t="str">
        <f>""&amp;M304</f>
        <v/>
      </c>
      <c r="BG295" s="41" t="b">
        <v>1</v>
      </c>
      <c r="BH295" s="41" t="b">
        <v>0</v>
      </c>
      <c r="BK295" s="41" t="e">
        <f t="shared" ref="BK295:BK309" ca="1" si="46">_xlfn.FORMULATEXT(BE295)</f>
        <v>#N/A</v>
      </c>
      <c r="BL295" s="41" t="e">
        <f t="shared" ref="BL295:BL309" ca="1" si="47">_xlfn.FORMULATEXT(BE295)</f>
        <v>#N/A</v>
      </c>
    </row>
    <row r="296" spans="1:64" ht="14.55" customHeight="1" x14ac:dyDescent="0.3">
      <c r="A296" s="55" t="s">
        <v>757</v>
      </c>
      <c r="AD296" s="41">
        <f>ROW()</f>
        <v>296</v>
      </c>
      <c r="BB296" s="41" t="s">
        <v>1274</v>
      </c>
      <c r="BC296" s="41" t="s">
        <v>348</v>
      </c>
      <c r="BD296" s="42" t="b">
        <v>1</v>
      </c>
      <c r="BE296" s="41">
        <f>M305</f>
        <v>0</v>
      </c>
      <c r="BF296" s="41" t="str">
        <f>""&amp;M305</f>
        <v/>
      </c>
      <c r="BG296" s="41" t="b">
        <v>1</v>
      </c>
      <c r="BH296" s="41" t="b">
        <v>0</v>
      </c>
      <c r="BK296" s="41" t="e">
        <f t="shared" ca="1" si="46"/>
        <v>#N/A</v>
      </c>
      <c r="BL296" s="41" t="e">
        <f t="shared" ca="1" si="47"/>
        <v>#N/A</v>
      </c>
    </row>
    <row r="297" spans="1:64" ht="14.4" x14ac:dyDescent="0.3">
      <c r="A297" s="55" t="s">
        <v>757</v>
      </c>
      <c r="B297" s="47" t="s">
        <v>1275</v>
      </c>
      <c r="N297" s="233" t="s">
        <v>192</v>
      </c>
      <c r="O297" s="234"/>
      <c r="P297" s="235"/>
      <c r="AD297" s="41">
        <f>ROW()</f>
        <v>297</v>
      </c>
      <c r="BB297" s="41" t="s">
        <v>1276</v>
      </c>
      <c r="BC297" s="41" t="s">
        <v>348</v>
      </c>
      <c r="BD297" s="42" t="b">
        <v>1</v>
      </c>
      <c r="BE297" s="41">
        <f>M306</f>
        <v>0</v>
      </c>
      <c r="BF297" s="41" t="str">
        <f>""&amp;M306</f>
        <v/>
      </c>
      <c r="BG297" s="41" t="b">
        <v>1</v>
      </c>
      <c r="BH297" s="41" t="b">
        <v>0</v>
      </c>
      <c r="BK297" s="41" t="e">
        <f t="shared" ca="1" si="46"/>
        <v>#N/A</v>
      </c>
      <c r="BL297" s="41" t="e">
        <f t="shared" ca="1" si="47"/>
        <v>#N/A</v>
      </c>
    </row>
    <row r="298" spans="1:64" ht="14.4" x14ac:dyDescent="0.3">
      <c r="A298" s="55" t="s">
        <v>757</v>
      </c>
      <c r="AD298" s="41">
        <f>ROW()</f>
        <v>298</v>
      </c>
      <c r="BB298" s="41" t="s">
        <v>1277</v>
      </c>
      <c r="BC298" s="41" t="s">
        <v>348</v>
      </c>
      <c r="BD298" s="42" t="b">
        <v>1</v>
      </c>
      <c r="BE298" s="41">
        <f t="shared" ref="BE298:BE309" si="48">M308</f>
        <v>0</v>
      </c>
      <c r="BF298" s="41" t="str">
        <f t="shared" ref="BF298:BF309" si="49">""&amp;M308</f>
        <v/>
      </c>
      <c r="BG298" s="41" t="b">
        <v>1</v>
      </c>
      <c r="BH298" s="41" t="b">
        <v>0</v>
      </c>
      <c r="BK298" s="41" t="e">
        <f t="shared" ca="1" si="46"/>
        <v>#N/A</v>
      </c>
      <c r="BL298" s="41" t="e">
        <f t="shared" ca="1" si="47"/>
        <v>#N/A</v>
      </c>
    </row>
    <row r="299" spans="1:64" ht="14.4" x14ac:dyDescent="0.3">
      <c r="A299" s="55" t="s">
        <v>757</v>
      </c>
      <c r="B299" s="45" t="s">
        <v>1278</v>
      </c>
      <c r="AD299" s="41">
        <f>ROW()</f>
        <v>299</v>
      </c>
      <c r="BB299" s="41" t="s">
        <v>1279</v>
      </c>
      <c r="BC299" s="41" t="s">
        <v>348</v>
      </c>
      <c r="BD299" s="42" t="b">
        <v>1</v>
      </c>
      <c r="BE299" s="41">
        <f t="shared" si="48"/>
        <v>0</v>
      </c>
      <c r="BF299" s="41" t="str">
        <f t="shared" si="49"/>
        <v/>
      </c>
      <c r="BG299" s="41" t="b">
        <v>1</v>
      </c>
      <c r="BH299" s="41" t="b">
        <v>0</v>
      </c>
      <c r="BK299" s="41" t="e">
        <f t="shared" ca="1" si="46"/>
        <v>#N/A</v>
      </c>
      <c r="BL299" s="41" t="e">
        <f t="shared" ca="1" si="47"/>
        <v>#N/A</v>
      </c>
    </row>
    <row r="300" spans="1:64" ht="14.4" x14ac:dyDescent="0.3">
      <c r="A300" s="55" t="s">
        <v>757</v>
      </c>
      <c r="AD300" s="41">
        <f>ROW()</f>
        <v>300</v>
      </c>
      <c r="BB300" s="41" t="s">
        <v>1280</v>
      </c>
      <c r="BC300" s="41" t="s">
        <v>348</v>
      </c>
      <c r="BD300" s="42" t="b">
        <v>1</v>
      </c>
      <c r="BE300" s="41">
        <f t="shared" si="48"/>
        <v>0</v>
      </c>
      <c r="BF300" s="41" t="str">
        <f t="shared" si="49"/>
        <v/>
      </c>
      <c r="BG300" s="41" t="b">
        <v>1</v>
      </c>
      <c r="BH300" s="41" t="b">
        <v>0</v>
      </c>
      <c r="BK300" s="41" t="e">
        <f t="shared" ca="1" si="46"/>
        <v>#N/A</v>
      </c>
      <c r="BL300" s="41" t="e">
        <f t="shared" ca="1" si="47"/>
        <v>#N/A</v>
      </c>
    </row>
    <row r="301" spans="1:64" ht="14.4" x14ac:dyDescent="0.3">
      <c r="A301" s="55" t="s">
        <v>757</v>
      </c>
      <c r="B301" s="151" t="s">
        <v>1236</v>
      </c>
      <c r="C301" s="151"/>
      <c r="D301" s="151" t="s">
        <v>1237</v>
      </c>
      <c r="E301" s="151"/>
      <c r="F301" s="151"/>
      <c r="G301" s="151"/>
      <c r="H301" s="151"/>
      <c r="I301" s="154" t="s">
        <v>1238</v>
      </c>
      <c r="J301" s="154"/>
      <c r="K301" s="154"/>
      <c r="L301" s="154"/>
      <c r="M301" s="154" t="s">
        <v>1239</v>
      </c>
      <c r="N301" s="154"/>
      <c r="O301" s="154"/>
      <c r="P301" s="154"/>
      <c r="AD301" s="41">
        <f>ROW()</f>
        <v>301</v>
      </c>
      <c r="BB301" s="41" t="s">
        <v>1281</v>
      </c>
      <c r="BC301" s="41" t="s">
        <v>348</v>
      </c>
      <c r="BD301" s="42" t="b">
        <v>1</v>
      </c>
      <c r="BE301" s="41">
        <f t="shared" si="48"/>
        <v>0</v>
      </c>
      <c r="BF301" s="41" t="str">
        <f t="shared" si="49"/>
        <v/>
      </c>
      <c r="BG301" s="41" t="b">
        <v>1</v>
      </c>
      <c r="BH301" s="41" t="b">
        <v>0</v>
      </c>
      <c r="BK301" s="41" t="e">
        <f t="shared" ca="1" si="46"/>
        <v>#N/A</v>
      </c>
      <c r="BL301" s="41" t="e">
        <f t="shared" ca="1" si="47"/>
        <v>#N/A</v>
      </c>
    </row>
    <row r="302" spans="1:64" ht="14.4" x14ac:dyDescent="0.3">
      <c r="A302" s="55" t="s">
        <v>757</v>
      </c>
      <c r="B302" s="151"/>
      <c r="C302" s="151"/>
      <c r="D302" s="151"/>
      <c r="E302" s="151"/>
      <c r="F302" s="151"/>
      <c r="G302" s="151"/>
      <c r="H302" s="151"/>
      <c r="I302" s="154" t="s">
        <v>915</v>
      </c>
      <c r="J302" s="154"/>
      <c r="K302" s="154" t="s">
        <v>1095</v>
      </c>
      <c r="L302" s="154"/>
      <c r="M302" s="154" t="s">
        <v>915</v>
      </c>
      <c r="N302" s="154"/>
      <c r="O302" s="154" t="s">
        <v>1095</v>
      </c>
      <c r="P302" s="154"/>
      <c r="AD302" s="41">
        <f>ROW()</f>
        <v>302</v>
      </c>
      <c r="BB302" s="41" t="s">
        <v>1282</v>
      </c>
      <c r="BC302" s="41" t="s">
        <v>348</v>
      </c>
      <c r="BD302" s="42" t="b">
        <v>1</v>
      </c>
      <c r="BE302" s="41">
        <f t="shared" si="48"/>
        <v>0</v>
      </c>
      <c r="BF302" s="41" t="str">
        <f t="shared" si="49"/>
        <v/>
      </c>
      <c r="BG302" s="41" t="b">
        <v>1</v>
      </c>
      <c r="BH302" s="41" t="b">
        <v>0</v>
      </c>
      <c r="BK302" s="41" t="e">
        <f t="shared" ca="1" si="46"/>
        <v>#N/A</v>
      </c>
      <c r="BL302" s="41" t="e">
        <f t="shared" ca="1" si="47"/>
        <v>#N/A</v>
      </c>
    </row>
    <row r="303" spans="1:64" ht="14.4" x14ac:dyDescent="0.3">
      <c r="A303" s="55" t="s">
        <v>757</v>
      </c>
      <c r="B303" s="141">
        <v>1</v>
      </c>
      <c r="C303" s="141"/>
      <c r="D303" s="150" t="s">
        <v>1242</v>
      </c>
      <c r="E303" s="150"/>
      <c r="F303" s="150"/>
      <c r="G303" s="150"/>
      <c r="H303" s="150"/>
      <c r="I303" s="152"/>
      <c r="J303" s="152"/>
      <c r="K303" s="152"/>
      <c r="L303" s="152"/>
      <c r="M303" s="152"/>
      <c r="N303" s="152"/>
      <c r="O303" s="153"/>
      <c r="P303" s="153"/>
      <c r="AD303" s="41">
        <f>ROW()</f>
        <v>303</v>
      </c>
      <c r="BB303" s="41" t="s">
        <v>1283</v>
      </c>
      <c r="BC303" s="41" t="s">
        <v>348</v>
      </c>
      <c r="BD303" s="42" t="b">
        <v>1</v>
      </c>
      <c r="BE303" s="41">
        <f t="shared" si="48"/>
        <v>0</v>
      </c>
      <c r="BF303" s="41" t="str">
        <f t="shared" si="49"/>
        <v/>
      </c>
      <c r="BG303" s="41" t="b">
        <v>1</v>
      </c>
      <c r="BH303" s="41" t="b">
        <v>0</v>
      </c>
      <c r="BK303" s="41" t="e">
        <f t="shared" ca="1" si="46"/>
        <v>#N/A</v>
      </c>
      <c r="BL303" s="41" t="e">
        <f t="shared" ca="1" si="47"/>
        <v>#N/A</v>
      </c>
    </row>
    <row r="304" spans="1:64" ht="14.4" x14ac:dyDescent="0.3">
      <c r="A304" s="55" t="s">
        <v>757</v>
      </c>
      <c r="B304" s="141"/>
      <c r="C304" s="141"/>
      <c r="D304" s="150" t="s">
        <v>1244</v>
      </c>
      <c r="E304" s="150"/>
      <c r="F304" s="150"/>
      <c r="G304" s="150"/>
      <c r="H304" s="150"/>
      <c r="I304" s="87" t="s">
        <v>1925</v>
      </c>
      <c r="J304" s="89"/>
      <c r="K304" s="106" t="str">
        <f>IF(I304&lt;&gt;"",IF(($I$295+$I$319)=0,"0.00",TEXT(ROUND(I304/($I$295+$I$319)*100,2),"0.00")),"0.00")</f>
        <v>35.94</v>
      </c>
      <c r="L304" s="107"/>
      <c r="M304" s="87"/>
      <c r="N304" s="89"/>
      <c r="O304" s="106" t="str">
        <f>IF(M304&lt;&gt;"",IF(($M$295+$M$319)=0,"0.00",TEXT(ROUND(M304/($M$295+$M$319)*100,2),"0.00")),"0.00")</f>
        <v>0.00</v>
      </c>
      <c r="P304" s="107"/>
      <c r="AD304" s="41">
        <f>ROW()</f>
        <v>304</v>
      </c>
      <c r="BB304" s="41" t="s">
        <v>1284</v>
      </c>
      <c r="BC304" s="41" t="s">
        <v>348</v>
      </c>
      <c r="BD304" s="42" t="b">
        <v>1</v>
      </c>
      <c r="BE304" s="41">
        <f t="shared" si="48"/>
        <v>0</v>
      </c>
      <c r="BF304" s="41" t="str">
        <f t="shared" si="49"/>
        <v/>
      </c>
      <c r="BG304" s="41" t="b">
        <v>1</v>
      </c>
      <c r="BH304" s="41" t="b">
        <v>0</v>
      </c>
      <c r="BK304" s="41" t="e">
        <f t="shared" ca="1" si="46"/>
        <v>#N/A</v>
      </c>
      <c r="BL304" s="41" t="e">
        <f t="shared" ca="1" si="47"/>
        <v>#N/A</v>
      </c>
    </row>
    <row r="305" spans="1:64" ht="14.4" x14ac:dyDescent="0.3">
      <c r="A305" s="55" t="s">
        <v>757</v>
      </c>
      <c r="B305" s="141"/>
      <c r="C305" s="141"/>
      <c r="D305" s="150" t="s">
        <v>1246</v>
      </c>
      <c r="E305" s="150"/>
      <c r="F305" s="150"/>
      <c r="G305" s="150"/>
      <c r="H305" s="150"/>
      <c r="I305" s="87" t="s">
        <v>1926</v>
      </c>
      <c r="J305" s="89"/>
      <c r="K305" s="106" t="str">
        <f>IF(I305&lt;&gt;"",IF(($I$295+$I$319)=0,"0.00",TEXT(ROUND(I305/($I$295+$I$319)*100,2),"0.00")),"0.00")</f>
        <v>0.94</v>
      </c>
      <c r="L305" s="107"/>
      <c r="M305" s="87"/>
      <c r="N305" s="89"/>
      <c r="O305" s="106" t="str">
        <f>IF(M305&lt;&gt;"",IF(($M$295+$M$319)=0,"0.00",TEXT(ROUND(M305/($M$295+$M$319)*100,2),"0.00")),"0.00")</f>
        <v>0.00</v>
      </c>
      <c r="P305" s="107"/>
      <c r="AD305" s="41">
        <f>ROW()</f>
        <v>305</v>
      </c>
      <c r="BB305" s="41" t="s">
        <v>1285</v>
      </c>
      <c r="BC305" s="41" t="s">
        <v>348</v>
      </c>
      <c r="BD305" s="42" t="b">
        <v>1</v>
      </c>
      <c r="BE305" s="41">
        <f t="shared" si="48"/>
        <v>0</v>
      </c>
      <c r="BF305" s="41" t="str">
        <f t="shared" si="49"/>
        <v/>
      </c>
      <c r="BG305" s="41" t="b">
        <v>1</v>
      </c>
      <c r="BH305" s="41" t="b">
        <v>0</v>
      </c>
      <c r="BK305" s="41" t="e">
        <f t="shared" ca="1" si="46"/>
        <v>#N/A</v>
      </c>
      <c r="BL305" s="41" t="e">
        <f t="shared" ca="1" si="47"/>
        <v>#N/A</v>
      </c>
    </row>
    <row r="306" spans="1:64" ht="14.4" x14ac:dyDescent="0.3">
      <c r="A306" s="55" t="s">
        <v>757</v>
      </c>
      <c r="B306" s="141"/>
      <c r="C306" s="141"/>
      <c r="D306" s="150" t="s">
        <v>1248</v>
      </c>
      <c r="E306" s="150"/>
      <c r="F306" s="150"/>
      <c r="G306" s="150"/>
      <c r="H306" s="150"/>
      <c r="I306" s="87"/>
      <c r="J306" s="89"/>
      <c r="K306" s="106" t="str">
        <f>IF(I306&lt;&gt;"",IF(($I$295+$I$319)=0,"0.00",TEXT(ROUND(I306/($I$295+$I$319)*100,2),"0.00")),"0.00")</f>
        <v>0.00</v>
      </c>
      <c r="L306" s="107"/>
      <c r="M306" s="87"/>
      <c r="N306" s="89"/>
      <c r="O306" s="106" t="str">
        <f>IF(M306&lt;&gt;"",IF(($M$295+$M$319)=0,"0.00",TEXT(ROUND(M306/($M$295+$M$319)*100,2),"0.00")),"0.00")</f>
        <v>0.00</v>
      </c>
      <c r="P306" s="107"/>
      <c r="AD306" s="41">
        <f>ROW()</f>
        <v>306</v>
      </c>
      <c r="BB306" s="41" t="s">
        <v>1286</v>
      </c>
      <c r="BC306" s="41" t="s">
        <v>348</v>
      </c>
      <c r="BD306" s="42" t="b">
        <v>1</v>
      </c>
      <c r="BE306" s="41">
        <f t="shared" si="48"/>
        <v>0</v>
      </c>
      <c r="BF306" s="41" t="str">
        <f t="shared" si="49"/>
        <v/>
      </c>
      <c r="BG306" s="41" t="b">
        <v>1</v>
      </c>
      <c r="BH306" s="41" t="b">
        <v>0</v>
      </c>
      <c r="BK306" s="41" t="e">
        <f t="shared" ca="1" si="46"/>
        <v>#N/A</v>
      </c>
      <c r="BL306" s="41" t="e">
        <f t="shared" ca="1" si="47"/>
        <v>#N/A</v>
      </c>
    </row>
    <row r="307" spans="1:64" ht="14.4" x14ac:dyDescent="0.3">
      <c r="A307" s="55" t="s">
        <v>757</v>
      </c>
      <c r="B307" s="141">
        <v>2</v>
      </c>
      <c r="C307" s="141"/>
      <c r="D307" s="150" t="s">
        <v>1250</v>
      </c>
      <c r="E307" s="150"/>
      <c r="F307" s="150"/>
      <c r="G307" s="150"/>
      <c r="H307" s="150"/>
      <c r="I307" s="148"/>
      <c r="J307" s="148"/>
      <c r="K307" s="149"/>
      <c r="L307" s="149"/>
      <c r="M307" s="148"/>
      <c r="N307" s="148"/>
      <c r="O307" s="149"/>
      <c r="P307" s="149"/>
      <c r="AD307" s="41">
        <f>ROW()</f>
        <v>307</v>
      </c>
      <c r="BB307" s="41" t="s">
        <v>1287</v>
      </c>
      <c r="BC307" s="41" t="s">
        <v>348</v>
      </c>
      <c r="BD307" s="42" t="b">
        <v>1</v>
      </c>
      <c r="BE307" s="41">
        <f t="shared" si="48"/>
        <v>0</v>
      </c>
      <c r="BF307" s="41" t="str">
        <f t="shared" si="49"/>
        <v/>
      </c>
      <c r="BG307" s="41" t="b">
        <v>1</v>
      </c>
      <c r="BH307" s="41" t="b">
        <v>0</v>
      </c>
      <c r="BK307" s="41" t="e">
        <f t="shared" ca="1" si="46"/>
        <v>#N/A</v>
      </c>
      <c r="BL307" s="41" t="e">
        <f t="shared" ca="1" si="47"/>
        <v>#N/A</v>
      </c>
    </row>
    <row r="308" spans="1:64" ht="14.4" x14ac:dyDescent="0.3">
      <c r="A308" s="55" t="s">
        <v>757</v>
      </c>
      <c r="B308" s="141"/>
      <c r="C308" s="141"/>
      <c r="D308" s="150" t="s">
        <v>1252</v>
      </c>
      <c r="E308" s="150"/>
      <c r="F308" s="150"/>
      <c r="G308" s="150"/>
      <c r="H308" s="150"/>
      <c r="I308" s="87"/>
      <c r="J308" s="89"/>
      <c r="K308" s="106" t="str">
        <f t="shared" ref="K308:K318" si="50">IF(I308&lt;&gt;"",IF(($I$295+$I$319)=0,"0.00",TEXT(ROUND(I308/($I$295+$I$319)*100,2),"0.00")),"0.00")</f>
        <v>0.00</v>
      </c>
      <c r="L308" s="107"/>
      <c r="M308" s="87"/>
      <c r="N308" s="89"/>
      <c r="O308" s="106" t="str">
        <f t="shared" ref="O308:O318" si="51">IF(M308&lt;&gt;"",IF(($M$295+$M$319)=0,"0.00",TEXT(ROUND(M308/($M$295+$M$319)*100,2),"0.00")),"0.00")</f>
        <v>0.00</v>
      </c>
      <c r="P308" s="107"/>
      <c r="AD308" s="41">
        <f>ROW()</f>
        <v>308</v>
      </c>
      <c r="BB308" s="41" t="s">
        <v>1288</v>
      </c>
      <c r="BC308" s="41" t="s">
        <v>348</v>
      </c>
      <c r="BD308" s="42" t="b">
        <v>1</v>
      </c>
      <c r="BE308" s="41">
        <f t="shared" si="48"/>
        <v>0</v>
      </c>
      <c r="BF308" s="41" t="str">
        <f t="shared" si="49"/>
        <v/>
      </c>
      <c r="BG308" s="41" t="b">
        <v>1</v>
      </c>
      <c r="BH308" s="41" t="b">
        <v>0</v>
      </c>
      <c r="BK308" s="41" t="e">
        <f t="shared" ca="1" si="46"/>
        <v>#N/A</v>
      </c>
      <c r="BL308" s="41" t="e">
        <f t="shared" ca="1" si="47"/>
        <v>#N/A</v>
      </c>
    </row>
    <row r="309" spans="1:64" ht="14.4" x14ac:dyDescent="0.3">
      <c r="A309" s="55" t="s">
        <v>757</v>
      </c>
      <c r="B309" s="141"/>
      <c r="C309" s="141"/>
      <c r="D309" s="150" t="s">
        <v>1254</v>
      </c>
      <c r="E309" s="150"/>
      <c r="F309" s="150"/>
      <c r="G309" s="150"/>
      <c r="H309" s="150"/>
      <c r="I309" s="87"/>
      <c r="J309" s="89"/>
      <c r="K309" s="106" t="str">
        <f t="shared" si="50"/>
        <v>0.00</v>
      </c>
      <c r="L309" s="107"/>
      <c r="M309" s="87"/>
      <c r="N309" s="89"/>
      <c r="O309" s="106" t="str">
        <f t="shared" si="51"/>
        <v>0.00</v>
      </c>
      <c r="P309" s="107"/>
      <c r="AD309" s="41">
        <f>ROW()</f>
        <v>309</v>
      </c>
      <c r="BB309" s="41" t="s">
        <v>1289</v>
      </c>
      <c r="BC309" s="41" t="s">
        <v>348</v>
      </c>
      <c r="BD309" s="42" t="b">
        <v>1</v>
      </c>
      <c r="BE309" s="41" t="str">
        <f t="shared" si="48"/>
        <v>0.00</v>
      </c>
      <c r="BF309" s="41" t="str">
        <f t="shared" si="49"/>
        <v>0.00</v>
      </c>
      <c r="BG309" s="41" t="b">
        <v>0</v>
      </c>
      <c r="BH309" s="41" t="b">
        <v>0</v>
      </c>
      <c r="BK309" s="41" t="e">
        <f t="shared" ca="1" si="46"/>
        <v>#N/A</v>
      </c>
      <c r="BL309" s="41" t="e">
        <f t="shared" ca="1" si="47"/>
        <v>#N/A</v>
      </c>
    </row>
    <row r="310" spans="1:64" ht="14.4" x14ac:dyDescent="0.3">
      <c r="A310" s="55" t="s">
        <v>757</v>
      </c>
      <c r="B310" s="141"/>
      <c r="C310" s="141"/>
      <c r="D310" s="150" t="s">
        <v>1256</v>
      </c>
      <c r="E310" s="150"/>
      <c r="F310" s="150"/>
      <c r="G310" s="150"/>
      <c r="H310" s="150"/>
      <c r="I310" s="87"/>
      <c r="J310" s="89"/>
      <c r="K310" s="106" t="str">
        <f t="shared" si="50"/>
        <v>0.00</v>
      </c>
      <c r="L310" s="107"/>
      <c r="M310" s="87"/>
      <c r="N310" s="89"/>
      <c r="O310" s="106" t="str">
        <f t="shared" si="51"/>
        <v>0.00</v>
      </c>
      <c r="P310" s="107"/>
      <c r="AD310" s="41">
        <f>ROW()</f>
        <v>310</v>
      </c>
      <c r="BB310" s="41" t="s">
        <v>1290</v>
      </c>
      <c r="BC310" s="41" t="s">
        <v>458</v>
      </c>
      <c r="BD310" s="42" t="b">
        <v>0</v>
      </c>
      <c r="BE310" s="41" t="s">
        <v>1192</v>
      </c>
      <c r="BF310" s="41" t="s">
        <v>1192</v>
      </c>
      <c r="BG310" s="41" t="b">
        <v>0</v>
      </c>
      <c r="BH310" s="41" t="b">
        <v>0</v>
      </c>
      <c r="BK310" s="41" t="s">
        <v>460</v>
      </c>
      <c r="BL310" s="41" t="s">
        <v>460</v>
      </c>
    </row>
    <row r="311" spans="1:64" ht="14.4" x14ac:dyDescent="0.3">
      <c r="A311" s="55" t="s">
        <v>757</v>
      </c>
      <c r="B311" s="141">
        <v>3</v>
      </c>
      <c r="C311" s="141"/>
      <c r="D311" s="150" t="s">
        <v>1258</v>
      </c>
      <c r="E311" s="150"/>
      <c r="F311" s="150"/>
      <c r="G311" s="150"/>
      <c r="H311" s="150"/>
      <c r="I311" s="87"/>
      <c r="J311" s="89"/>
      <c r="K311" s="106" t="str">
        <f t="shared" si="50"/>
        <v>0.00</v>
      </c>
      <c r="L311" s="107"/>
      <c r="M311" s="87"/>
      <c r="N311" s="89"/>
      <c r="O311" s="106" t="str">
        <f t="shared" si="51"/>
        <v>0.00</v>
      </c>
      <c r="P311" s="107"/>
      <c r="AD311" s="41">
        <f>ROW()</f>
        <v>311</v>
      </c>
      <c r="BB311" s="41" t="s">
        <v>1291</v>
      </c>
      <c r="BC311" s="41" t="s">
        <v>458</v>
      </c>
      <c r="BD311" s="42" t="b">
        <v>0</v>
      </c>
      <c r="BE311" s="41" t="s">
        <v>1095</v>
      </c>
      <c r="BF311" s="41" t="s">
        <v>1095</v>
      </c>
      <c r="BG311" s="41" t="b">
        <v>0</v>
      </c>
      <c r="BH311" s="41" t="b">
        <v>0</v>
      </c>
      <c r="BK311" s="41" t="s">
        <v>460</v>
      </c>
      <c r="BL311" s="41" t="s">
        <v>460</v>
      </c>
    </row>
    <row r="312" spans="1:64" ht="14.4" x14ac:dyDescent="0.3">
      <c r="A312" s="55" t="s">
        <v>757</v>
      </c>
      <c r="B312" s="141">
        <v>4</v>
      </c>
      <c r="C312" s="141"/>
      <c r="D312" s="150" t="s">
        <v>1260</v>
      </c>
      <c r="E312" s="150"/>
      <c r="F312" s="150"/>
      <c r="G312" s="150"/>
      <c r="H312" s="150"/>
      <c r="I312" s="87"/>
      <c r="J312" s="89"/>
      <c r="K312" s="106" t="str">
        <f t="shared" si="50"/>
        <v>0.00</v>
      </c>
      <c r="L312" s="107"/>
      <c r="M312" s="87"/>
      <c r="N312" s="89"/>
      <c r="O312" s="106" t="str">
        <f t="shared" si="51"/>
        <v>0.00</v>
      </c>
      <c r="P312" s="107"/>
      <c r="AD312" s="41">
        <f>ROW()</f>
        <v>312</v>
      </c>
      <c r="BB312" s="41" t="s">
        <v>1292</v>
      </c>
      <c r="BC312" s="41" t="s">
        <v>458</v>
      </c>
      <c r="BD312" s="42" t="b">
        <v>0</v>
      </c>
      <c r="BE312" s="41" t="s">
        <v>1134</v>
      </c>
      <c r="BF312" s="41" t="s">
        <v>1134</v>
      </c>
      <c r="BG312" s="41" t="b">
        <v>0</v>
      </c>
      <c r="BH312" s="41" t="b">
        <v>0</v>
      </c>
      <c r="BK312" s="41" t="s">
        <v>460</v>
      </c>
      <c r="BL312" s="41" t="s">
        <v>460</v>
      </c>
    </row>
    <row r="313" spans="1:64" ht="14.4" x14ac:dyDescent="0.3">
      <c r="A313" s="55" t="s">
        <v>757</v>
      </c>
      <c r="B313" s="141">
        <v>5</v>
      </c>
      <c r="C313" s="141"/>
      <c r="D313" s="150" t="s">
        <v>1262</v>
      </c>
      <c r="E313" s="150"/>
      <c r="F313" s="150"/>
      <c r="G313" s="150"/>
      <c r="H313" s="150"/>
      <c r="I313" s="87"/>
      <c r="J313" s="89"/>
      <c r="K313" s="106" t="str">
        <f t="shared" si="50"/>
        <v>0.00</v>
      </c>
      <c r="L313" s="107"/>
      <c r="M313" s="87"/>
      <c r="N313" s="89"/>
      <c r="O313" s="106" t="str">
        <f t="shared" si="51"/>
        <v>0.00</v>
      </c>
      <c r="P313" s="107"/>
      <c r="AD313" s="41">
        <f>ROW()</f>
        <v>313</v>
      </c>
      <c r="BB313" s="41" t="s">
        <v>1293</v>
      </c>
      <c r="BC313" s="41" t="s">
        <v>348</v>
      </c>
      <c r="BD313" s="42" t="b">
        <v>1</v>
      </c>
      <c r="BE313" s="41" t="str">
        <f>O304</f>
        <v>0.00</v>
      </c>
      <c r="BF313" s="41" t="str">
        <f>""&amp;O304</f>
        <v>0.00</v>
      </c>
      <c r="BG313" s="41" t="b">
        <v>0</v>
      </c>
      <c r="BH313" s="41" t="b">
        <v>0</v>
      </c>
      <c r="BK313" s="41" t="e">
        <f t="shared" ref="BK313:BK335" ca="1" si="52">_xlfn.FORMULATEXT(BE313)</f>
        <v>#N/A</v>
      </c>
      <c r="BL313" s="41" t="e">
        <f t="shared" ref="BL313:BL335" ca="1" si="53">_xlfn.FORMULATEXT(BE313)</f>
        <v>#N/A</v>
      </c>
    </row>
    <row r="314" spans="1:64" ht="14.4" x14ac:dyDescent="0.3">
      <c r="A314" s="55" t="s">
        <v>757</v>
      </c>
      <c r="B314" s="141">
        <v>6</v>
      </c>
      <c r="C314" s="141"/>
      <c r="D314" s="150" t="s">
        <v>1264</v>
      </c>
      <c r="E314" s="150"/>
      <c r="F314" s="150"/>
      <c r="G314" s="150"/>
      <c r="H314" s="150"/>
      <c r="I314" s="87"/>
      <c r="J314" s="89"/>
      <c r="K314" s="106" t="str">
        <f t="shared" si="50"/>
        <v>0.00</v>
      </c>
      <c r="L314" s="107"/>
      <c r="M314" s="87"/>
      <c r="N314" s="89"/>
      <c r="O314" s="106" t="str">
        <f t="shared" si="51"/>
        <v>0.00</v>
      </c>
      <c r="P314" s="107"/>
      <c r="AD314" s="41">
        <f>ROW()</f>
        <v>314</v>
      </c>
      <c r="BB314" s="41" t="s">
        <v>1294</v>
      </c>
      <c r="BC314" s="41" t="s">
        <v>348</v>
      </c>
      <c r="BD314" s="42" t="b">
        <v>1</v>
      </c>
      <c r="BE314" s="41" t="str">
        <f>O305</f>
        <v>0.00</v>
      </c>
      <c r="BF314" s="41" t="str">
        <f>""&amp;O305</f>
        <v>0.00</v>
      </c>
      <c r="BG314" s="41" t="b">
        <v>0</v>
      </c>
      <c r="BH314" s="41" t="b">
        <v>0</v>
      </c>
      <c r="BK314" s="41" t="e">
        <f t="shared" ca="1" si="52"/>
        <v>#N/A</v>
      </c>
      <c r="BL314" s="41" t="e">
        <f t="shared" ca="1" si="53"/>
        <v>#N/A</v>
      </c>
    </row>
    <row r="315" spans="1:64" ht="14.4" x14ac:dyDescent="0.3">
      <c r="A315" s="55" t="s">
        <v>757</v>
      </c>
      <c r="B315" s="141">
        <v>7</v>
      </c>
      <c r="C315" s="141"/>
      <c r="D315" s="150" t="s">
        <v>1266</v>
      </c>
      <c r="E315" s="150"/>
      <c r="F315" s="150"/>
      <c r="G315" s="150"/>
      <c r="H315" s="150"/>
      <c r="I315" s="87"/>
      <c r="J315" s="89"/>
      <c r="K315" s="106" t="str">
        <f t="shared" si="50"/>
        <v>0.00</v>
      </c>
      <c r="L315" s="107"/>
      <c r="M315" s="87"/>
      <c r="N315" s="89"/>
      <c r="O315" s="106" t="str">
        <f t="shared" si="51"/>
        <v>0.00</v>
      </c>
      <c r="P315" s="107"/>
      <c r="AD315" s="41">
        <f>ROW()</f>
        <v>315</v>
      </c>
      <c r="BB315" s="41" t="s">
        <v>1295</v>
      </c>
      <c r="BC315" s="41" t="s">
        <v>348</v>
      </c>
      <c r="BD315" s="42" t="b">
        <v>1</v>
      </c>
      <c r="BE315" s="41" t="str">
        <f>O306</f>
        <v>0.00</v>
      </c>
      <c r="BF315" s="41" t="str">
        <f>""&amp;O306</f>
        <v>0.00</v>
      </c>
      <c r="BG315" s="41" t="b">
        <v>0</v>
      </c>
      <c r="BH315" s="41" t="b">
        <v>0</v>
      </c>
      <c r="BK315" s="41" t="e">
        <f t="shared" ca="1" si="52"/>
        <v>#N/A</v>
      </c>
      <c r="BL315" s="41" t="e">
        <f t="shared" ca="1" si="53"/>
        <v>#N/A</v>
      </c>
    </row>
    <row r="316" spans="1:64" ht="14.4" x14ac:dyDescent="0.3">
      <c r="A316" s="55" t="s">
        <v>757</v>
      </c>
      <c r="B316" s="141">
        <v>8</v>
      </c>
      <c r="C316" s="141"/>
      <c r="D316" s="150" t="s">
        <v>1268</v>
      </c>
      <c r="E316" s="150"/>
      <c r="F316" s="150"/>
      <c r="G316" s="150"/>
      <c r="H316" s="150"/>
      <c r="I316" s="87"/>
      <c r="J316" s="89"/>
      <c r="K316" s="106" t="str">
        <f t="shared" si="50"/>
        <v>0.00</v>
      </c>
      <c r="L316" s="107"/>
      <c r="M316" s="87"/>
      <c r="N316" s="89"/>
      <c r="O316" s="106" t="str">
        <f t="shared" si="51"/>
        <v>0.00</v>
      </c>
      <c r="P316" s="107"/>
      <c r="AD316" s="41">
        <f>ROW()</f>
        <v>316</v>
      </c>
      <c r="BB316" s="41" t="s">
        <v>1296</v>
      </c>
      <c r="BC316" s="41" t="s">
        <v>348</v>
      </c>
      <c r="BD316" s="42" t="b">
        <v>1</v>
      </c>
      <c r="BE316" s="41" t="str">
        <f t="shared" ref="BE316:BE327" si="54">O308</f>
        <v>0.00</v>
      </c>
      <c r="BF316" s="41" t="str">
        <f t="shared" ref="BF316:BF327" si="55">""&amp;O308</f>
        <v>0.00</v>
      </c>
      <c r="BG316" s="41" t="b">
        <v>0</v>
      </c>
      <c r="BH316" s="41" t="b">
        <v>0</v>
      </c>
      <c r="BK316" s="41" t="e">
        <f t="shared" ca="1" si="52"/>
        <v>#N/A</v>
      </c>
      <c r="BL316" s="41" t="e">
        <f t="shared" ca="1" si="53"/>
        <v>#N/A</v>
      </c>
    </row>
    <row r="317" spans="1:64" ht="14.4" x14ac:dyDescent="0.3">
      <c r="A317" s="55" t="s">
        <v>757</v>
      </c>
      <c r="B317" s="141">
        <v>9</v>
      </c>
      <c r="C317" s="141"/>
      <c r="D317" s="244" t="s">
        <v>1270</v>
      </c>
      <c r="E317" s="244"/>
      <c r="F317" s="245"/>
      <c r="G317" s="245"/>
      <c r="H317" s="245"/>
      <c r="I317" s="87" t="s">
        <v>1927</v>
      </c>
      <c r="J317" s="89"/>
      <c r="K317" s="106" t="str">
        <f t="shared" si="50"/>
        <v>1.65</v>
      </c>
      <c r="L317" s="107"/>
      <c r="M317" s="87"/>
      <c r="N317" s="89"/>
      <c r="O317" s="106" t="str">
        <f t="shared" si="51"/>
        <v>0.00</v>
      </c>
      <c r="P317" s="107"/>
      <c r="AD317" s="41">
        <f>ROW()</f>
        <v>317</v>
      </c>
      <c r="BB317" s="41" t="s">
        <v>1297</v>
      </c>
      <c r="BC317" s="41" t="s">
        <v>348</v>
      </c>
      <c r="BD317" s="42" t="b">
        <v>1</v>
      </c>
      <c r="BE317" s="41" t="str">
        <f t="shared" si="54"/>
        <v>0.00</v>
      </c>
      <c r="BF317" s="41" t="str">
        <f t="shared" si="55"/>
        <v>0.00</v>
      </c>
      <c r="BG317" s="41" t="b">
        <v>0</v>
      </c>
      <c r="BH317" s="41" t="b">
        <v>0</v>
      </c>
      <c r="BK317" s="41" t="e">
        <f t="shared" ca="1" si="52"/>
        <v>#N/A</v>
      </c>
      <c r="BL317" s="41" t="e">
        <f t="shared" ca="1" si="53"/>
        <v>#N/A</v>
      </c>
    </row>
    <row r="318" spans="1:64" ht="14.4" x14ac:dyDescent="0.3">
      <c r="A318" s="55" t="s">
        <v>757</v>
      </c>
      <c r="B318" s="141">
        <v>10</v>
      </c>
      <c r="C318" s="141"/>
      <c r="D318" s="150" t="s">
        <v>75</v>
      </c>
      <c r="E318" s="150"/>
      <c r="F318" s="90"/>
      <c r="G318" s="90"/>
      <c r="H318" s="186"/>
      <c r="I318" s="87" t="s">
        <v>1928</v>
      </c>
      <c r="J318" s="89"/>
      <c r="K318" s="106" t="str">
        <f t="shared" si="50"/>
        <v>0.01</v>
      </c>
      <c r="L318" s="107"/>
      <c r="M318" s="87"/>
      <c r="N318" s="89"/>
      <c r="O318" s="106" t="str">
        <f t="shared" si="51"/>
        <v>0.00</v>
      </c>
      <c r="P318" s="107"/>
      <c r="AD318" s="41">
        <f>ROW()</f>
        <v>318</v>
      </c>
      <c r="BB318" s="41" t="s">
        <v>1298</v>
      </c>
      <c r="BC318" s="41" t="s">
        <v>348</v>
      </c>
      <c r="BD318" s="42" t="b">
        <v>1</v>
      </c>
      <c r="BE318" s="41" t="str">
        <f t="shared" si="54"/>
        <v>0.00</v>
      </c>
      <c r="BF318" s="41" t="str">
        <f t="shared" si="55"/>
        <v>0.00</v>
      </c>
      <c r="BG318" s="41" t="b">
        <v>0</v>
      </c>
      <c r="BH318" s="41" t="b">
        <v>0</v>
      </c>
      <c r="BK318" s="41" t="e">
        <f t="shared" ca="1" si="52"/>
        <v>#N/A</v>
      </c>
      <c r="BL318" s="41" t="e">
        <f t="shared" ca="1" si="53"/>
        <v>#N/A</v>
      </c>
    </row>
    <row r="319" spans="1:64" ht="14.4" x14ac:dyDescent="0.3">
      <c r="A319" s="55" t="s">
        <v>757</v>
      </c>
      <c r="B319" s="141"/>
      <c r="C319" s="141"/>
      <c r="D319" s="253" t="s">
        <v>920</v>
      </c>
      <c r="E319" s="253"/>
      <c r="F319" s="253"/>
      <c r="G319" s="253"/>
      <c r="H319" s="253"/>
      <c r="I319" s="106" t="str" cm="1">
        <f t="array" ref="I319">TEXT(SUM(_xlfn.NUMBERVALUE(I304:J306),_xlfn.NUMBERVALUE(I308:J318)),"0.00")</f>
        <v>1721769.00</v>
      </c>
      <c r="J319" s="107"/>
      <c r="K319" s="106" t="str" cm="1">
        <f t="array" ref="K319">TEXT(MIN(100,SUM(_xlfn.NUMBERVALUE(K304:L306),_xlfn.NUMBERVALUE(K308:L318))),"0.00")</f>
        <v>38.54</v>
      </c>
      <c r="L319" s="107"/>
      <c r="M319" s="106" t="str" cm="1">
        <f t="array" ref="M319">TEXT(SUM(_xlfn.NUMBERVALUE(M304:N306),_xlfn.NUMBERVALUE(M308:N318)),"0.00")</f>
        <v>0.00</v>
      </c>
      <c r="N319" s="107"/>
      <c r="O319" s="106" t="str" cm="1">
        <f t="array" ref="O319">TEXT(MIN(100,SUM(_xlfn.NUMBERVALUE(O304:P306),_xlfn.NUMBERVALUE(O308:P318))),"0.00")</f>
        <v>0.00</v>
      </c>
      <c r="P319" s="107"/>
      <c r="AD319" s="41">
        <f>ROW()</f>
        <v>319</v>
      </c>
      <c r="BB319" s="41" t="s">
        <v>1299</v>
      </c>
      <c r="BC319" s="41" t="s">
        <v>348</v>
      </c>
      <c r="BD319" s="42" t="b">
        <v>1</v>
      </c>
      <c r="BE319" s="41" t="str">
        <f t="shared" si="54"/>
        <v>0.00</v>
      </c>
      <c r="BF319" s="41" t="str">
        <f t="shared" si="55"/>
        <v>0.00</v>
      </c>
      <c r="BG319" s="41" t="b">
        <v>0</v>
      </c>
      <c r="BH319" s="41" t="b">
        <v>0</v>
      </c>
      <c r="BK319" s="41" t="e">
        <f t="shared" ca="1" si="52"/>
        <v>#N/A</v>
      </c>
      <c r="BL319" s="41" t="e">
        <f t="shared" ca="1" si="53"/>
        <v>#N/A</v>
      </c>
    </row>
    <row r="320" spans="1:64" ht="14.55" customHeight="1" x14ac:dyDescent="0.3">
      <c r="A320" s="55" t="s">
        <v>757</v>
      </c>
      <c r="AD320" s="41">
        <f>ROW()</f>
        <v>320</v>
      </c>
      <c r="BB320" s="41" t="s">
        <v>1300</v>
      </c>
      <c r="BC320" s="41" t="s">
        <v>348</v>
      </c>
      <c r="BD320" s="42" t="b">
        <v>1</v>
      </c>
      <c r="BE320" s="41" t="str">
        <f t="shared" si="54"/>
        <v>0.00</v>
      </c>
      <c r="BF320" s="41" t="str">
        <f t="shared" si="55"/>
        <v>0.00</v>
      </c>
      <c r="BG320" s="41" t="b">
        <v>0</v>
      </c>
      <c r="BH320" s="41" t="b">
        <v>0</v>
      </c>
      <c r="BK320" s="41" t="e">
        <f t="shared" ca="1" si="52"/>
        <v>#N/A</v>
      </c>
      <c r="BL320" s="41" t="e">
        <f t="shared" ca="1" si="53"/>
        <v>#N/A</v>
      </c>
    </row>
    <row r="321" spans="1:64" ht="14.4" x14ac:dyDescent="0.3">
      <c r="A321" s="55" t="s">
        <v>757</v>
      </c>
      <c r="B321" s="55" t="s">
        <v>1301</v>
      </c>
      <c r="N321" s="87" t="s">
        <v>1929</v>
      </c>
      <c r="O321" s="88"/>
      <c r="P321" s="89"/>
      <c r="AD321" s="41">
        <f>ROW()</f>
        <v>321</v>
      </c>
      <c r="BB321" s="41" t="s">
        <v>1302</v>
      </c>
      <c r="BC321" s="41" t="s">
        <v>348</v>
      </c>
      <c r="BD321" s="42" t="b">
        <v>1</v>
      </c>
      <c r="BE321" s="41" t="str">
        <f t="shared" si="54"/>
        <v>0.00</v>
      </c>
      <c r="BF321" s="41" t="str">
        <f t="shared" si="55"/>
        <v>0.00</v>
      </c>
      <c r="BG321" s="41" t="b">
        <v>0</v>
      </c>
      <c r="BH321" s="41" t="b">
        <v>0</v>
      </c>
      <c r="BK321" s="41" t="e">
        <f t="shared" ca="1" si="52"/>
        <v>#N/A</v>
      </c>
      <c r="BL321" s="41" t="e">
        <f t="shared" ca="1" si="53"/>
        <v>#N/A</v>
      </c>
    </row>
    <row r="322" spans="1:64" ht="14.4" x14ac:dyDescent="0.3">
      <c r="A322" s="55" t="s">
        <v>757</v>
      </c>
      <c r="AD322" s="41">
        <f>ROW()</f>
        <v>322</v>
      </c>
      <c r="BB322" s="41" t="s">
        <v>1303</v>
      </c>
      <c r="BC322" s="41" t="s">
        <v>348</v>
      </c>
      <c r="BD322" s="42" t="b">
        <v>1</v>
      </c>
      <c r="BE322" s="41" t="str">
        <f t="shared" si="54"/>
        <v>0.00</v>
      </c>
      <c r="BF322" s="41" t="str">
        <f t="shared" si="55"/>
        <v>0.00</v>
      </c>
      <c r="BG322" s="41" t="b">
        <v>0</v>
      </c>
      <c r="BH322" s="41" t="b">
        <v>0</v>
      </c>
      <c r="BK322" s="41" t="e">
        <f t="shared" ca="1" si="52"/>
        <v>#N/A</v>
      </c>
      <c r="BL322" s="41" t="e">
        <f t="shared" ca="1" si="53"/>
        <v>#N/A</v>
      </c>
    </row>
    <row r="323" spans="1:64" ht="14.4" x14ac:dyDescent="0.3">
      <c r="A323" s="55" t="s">
        <v>757</v>
      </c>
      <c r="B323" s="47" t="s">
        <v>1304</v>
      </c>
      <c r="N323" s="106" t="str">
        <f>TEXT(SUM(_xlfn.NUMBERVALUE(N297),_xlfn.NUMBERVALUE(N321)),"0.00")</f>
        <v>2138.00</v>
      </c>
      <c r="O323" s="158"/>
      <c r="P323" s="107"/>
      <c r="AD323" s="41">
        <f>ROW()</f>
        <v>323</v>
      </c>
      <c r="BB323" s="41" t="s">
        <v>1305</v>
      </c>
      <c r="BC323" s="41" t="s">
        <v>348</v>
      </c>
      <c r="BD323" s="42" t="b">
        <v>1</v>
      </c>
      <c r="BE323" s="41" t="str">
        <f t="shared" si="54"/>
        <v>0.00</v>
      </c>
      <c r="BF323" s="41" t="str">
        <f t="shared" si="55"/>
        <v>0.00</v>
      </c>
      <c r="BG323" s="41" t="b">
        <v>0</v>
      </c>
      <c r="BH323" s="41" t="b">
        <v>0</v>
      </c>
      <c r="BK323" s="41" t="e">
        <f t="shared" ca="1" si="52"/>
        <v>#N/A</v>
      </c>
      <c r="BL323" s="41" t="e">
        <f t="shared" ca="1" si="53"/>
        <v>#N/A</v>
      </c>
    </row>
    <row r="324" spans="1:64" ht="14.4" x14ac:dyDescent="0.3">
      <c r="A324" s="55" t="s">
        <v>757</v>
      </c>
      <c r="AD324" s="41">
        <f>ROW()</f>
        <v>324</v>
      </c>
      <c r="BB324" s="41" t="s">
        <v>1306</v>
      </c>
      <c r="BC324" s="41" t="s">
        <v>348</v>
      </c>
      <c r="BD324" s="42" t="b">
        <v>1</v>
      </c>
      <c r="BE324" s="41" t="str">
        <f t="shared" si="54"/>
        <v>0.00</v>
      </c>
      <c r="BF324" s="41" t="str">
        <f t="shared" si="55"/>
        <v>0.00</v>
      </c>
      <c r="BG324" s="41" t="b">
        <v>0</v>
      </c>
      <c r="BH324" s="41" t="b">
        <v>0</v>
      </c>
      <c r="BK324" s="41" t="e">
        <f t="shared" ca="1" si="52"/>
        <v>#N/A</v>
      </c>
      <c r="BL324" s="41" t="e">
        <f t="shared" ca="1" si="53"/>
        <v>#N/A</v>
      </c>
    </row>
    <row r="325" spans="1:64" ht="14.4" x14ac:dyDescent="0.3">
      <c r="A325" s="55" t="s">
        <v>757</v>
      </c>
      <c r="B325" s="47" t="s">
        <v>1307</v>
      </c>
      <c r="AD325" s="41">
        <f>ROW()</f>
        <v>325</v>
      </c>
      <c r="BB325" s="41" t="s">
        <v>1308</v>
      </c>
      <c r="BC325" s="41" t="s">
        <v>348</v>
      </c>
      <c r="BD325" s="42" t="b">
        <v>1</v>
      </c>
      <c r="BE325" s="41" t="str">
        <f t="shared" si="54"/>
        <v>0.00</v>
      </c>
      <c r="BF325" s="41" t="str">
        <f t="shared" si="55"/>
        <v>0.00</v>
      </c>
      <c r="BG325" s="41" t="b">
        <v>0</v>
      </c>
      <c r="BH325" s="41" t="b">
        <v>0</v>
      </c>
      <c r="BK325" s="41" t="e">
        <f t="shared" ca="1" si="52"/>
        <v>#N/A</v>
      </c>
      <c r="BL325" s="41" t="e">
        <f t="shared" ca="1" si="53"/>
        <v>#N/A</v>
      </c>
    </row>
    <row r="326" spans="1:64" ht="14.4" x14ac:dyDescent="0.3">
      <c r="A326" s="55" t="s">
        <v>757</v>
      </c>
      <c r="AD326" s="41">
        <f>ROW()</f>
        <v>326</v>
      </c>
      <c r="BB326" s="41" t="s">
        <v>1309</v>
      </c>
      <c r="BC326" s="41" t="s">
        <v>348</v>
      </c>
      <c r="BD326" s="42" t="b">
        <v>1</v>
      </c>
      <c r="BE326" s="41" t="str">
        <f t="shared" si="54"/>
        <v>0.00</v>
      </c>
      <c r="BF326" s="41" t="str">
        <f t="shared" si="55"/>
        <v>0.00</v>
      </c>
      <c r="BG326" s="41" t="b">
        <v>0</v>
      </c>
      <c r="BH326" s="41" t="b">
        <v>0</v>
      </c>
      <c r="BK326" s="41" t="e">
        <f t="shared" ca="1" si="52"/>
        <v>#N/A</v>
      </c>
      <c r="BL326" s="41" t="e">
        <f t="shared" ca="1" si="53"/>
        <v>#N/A</v>
      </c>
    </row>
    <row r="327" spans="1:64" ht="14.4" x14ac:dyDescent="0.3">
      <c r="A327" s="55" t="s">
        <v>757</v>
      </c>
      <c r="B327" s="142" t="s">
        <v>1310</v>
      </c>
      <c r="C327" s="142"/>
      <c r="D327" s="142" t="s">
        <v>1237</v>
      </c>
      <c r="E327" s="142"/>
      <c r="F327" s="142"/>
      <c r="G327" s="147"/>
      <c r="H327" s="147"/>
      <c r="AD327" s="41">
        <f>ROW()</f>
        <v>327</v>
      </c>
      <c r="BB327" s="41" t="s">
        <v>1311</v>
      </c>
      <c r="BC327" s="41" t="s">
        <v>348</v>
      </c>
      <c r="BD327" s="42" t="b">
        <v>1</v>
      </c>
      <c r="BE327" s="41" t="str">
        <f t="shared" si="54"/>
        <v>0.00</v>
      </c>
      <c r="BF327" s="41" t="str">
        <f t="shared" si="55"/>
        <v>0.00</v>
      </c>
      <c r="BG327" s="41" t="b">
        <v>0</v>
      </c>
      <c r="BH327" s="41" t="b">
        <v>0</v>
      </c>
      <c r="BK327" s="41" t="e">
        <f t="shared" ca="1" si="52"/>
        <v>#N/A</v>
      </c>
      <c r="BL327" s="41" t="e">
        <f t="shared" ca="1" si="53"/>
        <v>#N/A</v>
      </c>
    </row>
    <row r="328" spans="1:64" ht="14.4" x14ac:dyDescent="0.3">
      <c r="A328" s="55" t="s">
        <v>757</v>
      </c>
      <c r="B328" s="142">
        <v>1</v>
      </c>
      <c r="C328" s="142"/>
      <c r="D328" s="143" t="s">
        <v>1312</v>
      </c>
      <c r="E328" s="143"/>
      <c r="F328" s="143"/>
      <c r="G328" s="87" t="s">
        <v>973</v>
      </c>
      <c r="H328" s="89"/>
      <c r="AD328" s="41">
        <f>ROW()</f>
        <v>328</v>
      </c>
      <c r="BB328" s="41" t="s">
        <v>1313</v>
      </c>
      <c r="BC328" s="41" t="s">
        <v>348</v>
      </c>
      <c r="BD328" s="42" t="b">
        <v>1</v>
      </c>
      <c r="BE328" s="41" t="str">
        <f>N297</f>
        <v>18</v>
      </c>
      <c r="BF328" s="41" t="str">
        <f>""&amp;N297</f>
        <v>18</v>
      </c>
      <c r="BG328" s="41" t="b">
        <v>1</v>
      </c>
      <c r="BH328" s="41" t="b">
        <v>0</v>
      </c>
      <c r="BK328" s="41" t="e">
        <f t="shared" ca="1" si="52"/>
        <v>#N/A</v>
      </c>
      <c r="BL328" s="41" t="e">
        <f t="shared" ca="1" si="53"/>
        <v>#N/A</v>
      </c>
    </row>
    <row r="329" spans="1:64" ht="14.4" x14ac:dyDescent="0.3">
      <c r="A329" s="55" t="s">
        <v>757</v>
      </c>
      <c r="B329" s="142">
        <v>2</v>
      </c>
      <c r="C329" s="142"/>
      <c r="D329" s="143" t="s">
        <v>1314</v>
      </c>
      <c r="E329" s="143"/>
      <c r="F329" s="143"/>
      <c r="G329" s="87" t="s">
        <v>973</v>
      </c>
      <c r="H329" s="89"/>
      <c r="AD329" s="41">
        <f>ROW()</f>
        <v>329</v>
      </c>
      <c r="BB329" s="41" t="s">
        <v>1315</v>
      </c>
      <c r="BC329" s="41" t="s">
        <v>348</v>
      </c>
      <c r="BD329" s="42" t="b">
        <v>1</v>
      </c>
      <c r="BE329" s="41" t="str">
        <f>N321</f>
        <v>2120</v>
      </c>
      <c r="BF329" s="41" t="str">
        <f>""&amp;N321</f>
        <v>2120</v>
      </c>
      <c r="BG329" s="41" t="b">
        <v>1</v>
      </c>
      <c r="BH329" s="41" t="b">
        <v>0</v>
      </c>
      <c r="BK329" s="41" t="e">
        <f t="shared" ca="1" si="52"/>
        <v>#N/A</v>
      </c>
      <c r="BL329" s="41" t="e">
        <f t="shared" ca="1" si="53"/>
        <v>#N/A</v>
      </c>
    </row>
    <row r="330" spans="1:64" ht="14.4" x14ac:dyDescent="0.3">
      <c r="A330" s="55" t="s">
        <v>757</v>
      </c>
      <c r="B330" s="142">
        <v>3</v>
      </c>
      <c r="C330" s="142"/>
      <c r="D330" s="143" t="s">
        <v>1316</v>
      </c>
      <c r="E330" s="143"/>
      <c r="F330" s="143"/>
      <c r="G330" s="87" t="s">
        <v>1954</v>
      </c>
      <c r="H330" s="89"/>
      <c r="AD330" s="41">
        <f>ROW()</f>
        <v>330</v>
      </c>
      <c r="BB330" s="41" t="s">
        <v>1317</v>
      </c>
      <c r="BC330" s="41" t="s">
        <v>348</v>
      </c>
      <c r="BD330" s="42" t="b">
        <v>1</v>
      </c>
      <c r="BE330" s="41" t="str">
        <f>N323</f>
        <v>2138.00</v>
      </c>
      <c r="BF330" s="41" t="str">
        <f>""&amp;N323</f>
        <v>2138.00</v>
      </c>
      <c r="BG330" s="41" t="b">
        <v>0</v>
      </c>
      <c r="BH330" s="41" t="b">
        <v>0</v>
      </c>
      <c r="BK330" s="41" t="e">
        <f t="shared" ca="1" si="52"/>
        <v>#N/A</v>
      </c>
      <c r="BL330" s="41" t="e">
        <f t="shared" ca="1" si="53"/>
        <v>#N/A</v>
      </c>
    </row>
    <row r="331" spans="1:64" ht="14.4" x14ac:dyDescent="0.3">
      <c r="A331" s="55" t="s">
        <v>757</v>
      </c>
      <c r="B331" s="142">
        <v>4</v>
      </c>
      <c r="C331" s="142"/>
      <c r="D331" s="143" t="s">
        <v>1318</v>
      </c>
      <c r="E331" s="143"/>
      <c r="F331" s="143"/>
      <c r="G331" s="87" t="s">
        <v>1953</v>
      </c>
      <c r="H331" s="89"/>
      <c r="AD331" s="41">
        <f>ROW()</f>
        <v>331</v>
      </c>
      <c r="BB331" s="41" t="s">
        <v>1319</v>
      </c>
      <c r="BC331" s="41" t="s">
        <v>348</v>
      </c>
      <c r="BD331" s="42" t="b">
        <v>1</v>
      </c>
      <c r="BE331" s="41" t="str">
        <f>N334</f>
        <v>0</v>
      </c>
      <c r="BF331" s="41" t="str">
        <f>""&amp;N334</f>
        <v>0</v>
      </c>
      <c r="BG331" s="41" t="b">
        <v>1</v>
      </c>
      <c r="BH331" s="41" t="b">
        <v>0</v>
      </c>
      <c r="BK331" s="41" t="e">
        <f t="shared" ca="1" si="52"/>
        <v>#N/A</v>
      </c>
      <c r="BL331" s="41" t="e">
        <f t="shared" ca="1" si="53"/>
        <v>#N/A</v>
      </c>
    </row>
    <row r="332" spans="1:64" ht="14.4" x14ac:dyDescent="0.3">
      <c r="A332" s="55" t="s">
        <v>757</v>
      </c>
      <c r="B332" s="142"/>
      <c r="C332" s="142"/>
      <c r="D332" s="143" t="s">
        <v>920</v>
      </c>
      <c r="E332" s="143"/>
      <c r="F332" s="143"/>
      <c r="G332" s="106" t="str" cm="1">
        <f t="array" ref="G332">TEXT(SUM(_xlfn.NUMBERVALUE(G328:H331)),"0.00")</f>
        <v>2138.00</v>
      </c>
      <c r="H332" s="107"/>
      <c r="AD332" s="41">
        <f>ROW()</f>
        <v>332</v>
      </c>
      <c r="BB332" s="41" t="s">
        <v>1320</v>
      </c>
      <c r="BC332" s="41" t="s">
        <v>348</v>
      </c>
      <c r="BD332" s="42" t="b">
        <v>1</v>
      </c>
      <c r="BE332" s="41" t="str">
        <f>N389</f>
        <v>3</v>
      </c>
      <c r="BF332" s="41" t="str">
        <f>""&amp;N389</f>
        <v>3</v>
      </c>
      <c r="BG332" s="41" t="b">
        <v>0</v>
      </c>
      <c r="BH332" s="41" t="b">
        <v>0</v>
      </c>
      <c r="BK332" s="41" t="e">
        <f t="shared" ca="1" si="52"/>
        <v>#N/A</v>
      </c>
      <c r="BL332" s="41" t="e">
        <f t="shared" ca="1" si="53"/>
        <v>#N/A</v>
      </c>
    </row>
    <row r="333" spans="1:64" ht="14.4" x14ac:dyDescent="0.3">
      <c r="A333" s="55" t="s">
        <v>757</v>
      </c>
      <c r="AD333" s="41">
        <f>ROW()</f>
        <v>333</v>
      </c>
      <c r="BB333" s="41" t="s">
        <v>1321</v>
      </c>
      <c r="BC333" s="41" t="s">
        <v>348</v>
      </c>
      <c r="BD333" s="42" t="b">
        <v>1</v>
      </c>
      <c r="BE333" s="41" t="str">
        <f>N407</f>
        <v>1</v>
      </c>
      <c r="BF333" s="41" t="str">
        <f>""&amp;N407</f>
        <v>1</v>
      </c>
      <c r="BG333" s="41" t="b">
        <v>0</v>
      </c>
      <c r="BH333" s="41" t="b">
        <v>0</v>
      </c>
      <c r="BK333" s="41" t="e">
        <f t="shared" ca="1" si="52"/>
        <v>#N/A</v>
      </c>
      <c r="BL333" s="41" t="e">
        <f t="shared" ca="1" si="53"/>
        <v>#N/A</v>
      </c>
    </row>
    <row r="334" spans="1:64" ht="14.4" x14ac:dyDescent="0.3">
      <c r="A334" s="55" t="s">
        <v>757</v>
      </c>
      <c r="B334" s="41" t="s">
        <v>1322</v>
      </c>
      <c r="N334" s="87" t="s">
        <v>973</v>
      </c>
      <c r="O334" s="88"/>
      <c r="P334" s="89"/>
      <c r="AD334" s="41">
        <f>ROW()</f>
        <v>334</v>
      </c>
      <c r="BB334" s="41" t="s">
        <v>1323</v>
      </c>
      <c r="BC334" s="41" t="s">
        <v>348</v>
      </c>
      <c r="BD334" s="42" t="b">
        <v>1</v>
      </c>
      <c r="BE334" s="41" t="str">
        <f>N415</f>
        <v>10</v>
      </c>
      <c r="BF334" s="41" t="str">
        <f>""&amp;N415</f>
        <v>10</v>
      </c>
      <c r="BG334" s="41" t="b">
        <v>0</v>
      </c>
      <c r="BH334" s="41" t="b">
        <v>0</v>
      </c>
      <c r="BK334" s="41" t="e">
        <f t="shared" ca="1" si="52"/>
        <v>#N/A</v>
      </c>
      <c r="BL334" s="41" t="e">
        <f t="shared" ca="1" si="53"/>
        <v>#N/A</v>
      </c>
    </row>
    <row r="335" spans="1:64" ht="14.4" x14ac:dyDescent="0.3">
      <c r="A335" s="55" t="s">
        <v>757</v>
      </c>
      <c r="AD335" s="41">
        <f>ROW()</f>
        <v>335</v>
      </c>
      <c r="BB335" s="41" t="s">
        <v>1324</v>
      </c>
      <c r="BC335" s="41" t="s">
        <v>348</v>
      </c>
      <c r="BD335" s="42" t="b">
        <v>1</v>
      </c>
      <c r="BE335" s="41" t="str">
        <f>N432</f>
        <v>3</v>
      </c>
      <c r="BF335" s="41" t="str">
        <f>""&amp;N432</f>
        <v>3</v>
      </c>
      <c r="BG335" s="41" t="b">
        <v>0</v>
      </c>
      <c r="BH335" s="41" t="b">
        <v>0</v>
      </c>
      <c r="BK335" s="41" t="e">
        <f t="shared" ca="1" si="52"/>
        <v>#N/A</v>
      </c>
      <c r="BL335" s="41" t="e">
        <f t="shared" ca="1" si="53"/>
        <v>#N/A</v>
      </c>
    </row>
    <row r="336" spans="1:64" ht="30.45" customHeight="1" x14ac:dyDescent="0.3">
      <c r="A336" s="55" t="s">
        <v>757</v>
      </c>
      <c r="B336" s="102" t="s">
        <v>1325</v>
      </c>
      <c r="C336" s="102"/>
      <c r="D336" s="102"/>
      <c r="E336" s="102" t="s">
        <v>1326</v>
      </c>
      <c r="F336" s="102"/>
      <c r="G336" s="102"/>
      <c r="H336" s="108" t="s">
        <v>1327</v>
      </c>
      <c r="I336" s="108"/>
      <c r="J336" s="108"/>
      <c r="K336" s="102" t="s">
        <v>1328</v>
      </c>
      <c r="L336" s="102"/>
      <c r="M336" s="102"/>
      <c r="N336" s="102" t="s">
        <v>1329</v>
      </c>
      <c r="O336" s="102"/>
      <c r="P336" s="102"/>
      <c r="Q336" s="102" t="s">
        <v>1330</v>
      </c>
      <c r="R336" s="102"/>
      <c r="S336" s="102"/>
      <c r="AD336" s="41">
        <f>ROW()</f>
        <v>336</v>
      </c>
      <c r="BB336" s="41" t="s">
        <v>1331</v>
      </c>
      <c r="BC336" s="41" t="s">
        <v>420</v>
      </c>
      <c r="BD336" s="42" t="b">
        <v>0</v>
      </c>
      <c r="BE336" s="41" t="str">
        <f>IF(AA514=1,"Y",IF(AA514=2,"N",""))</f>
        <v>Y</v>
      </c>
      <c r="BF336" s="41" t="str">
        <f>BE336</f>
        <v>Y</v>
      </c>
      <c r="BG336" s="41" t="b">
        <v>0</v>
      </c>
      <c r="BH336" s="41" t="b">
        <v>0</v>
      </c>
      <c r="BJ336" s="41">
        <f>AA514</f>
        <v>1</v>
      </c>
      <c r="BK336" s="41" t="e">
        <f ca="1">_xlfn.FORMULATEXT(BJ336)</f>
        <v>#N/A</v>
      </c>
      <c r="BL336" s="41" t="s">
        <v>1332</v>
      </c>
    </row>
    <row r="337" spans="1:64" ht="14.4" x14ac:dyDescent="0.3">
      <c r="A337" s="55" t="s">
        <v>757</v>
      </c>
      <c r="B337" s="144"/>
      <c r="C337" s="145"/>
      <c r="D337" s="146"/>
      <c r="E337" s="90"/>
      <c r="F337" s="91"/>
      <c r="G337" s="92"/>
      <c r="H337" s="90"/>
      <c r="I337" s="91"/>
      <c r="J337" s="92"/>
      <c r="K337" s="90"/>
      <c r="L337" s="91"/>
      <c r="M337" s="92"/>
      <c r="N337" s="87"/>
      <c r="O337" s="88"/>
      <c r="P337" s="89"/>
      <c r="Q337" s="87"/>
      <c r="R337" s="88"/>
      <c r="S337" s="89"/>
      <c r="AD337" s="41">
        <f>ROW()</f>
        <v>337</v>
      </c>
      <c r="BB337" s="41" t="s">
        <v>1334</v>
      </c>
      <c r="BC337" s="41" t="s">
        <v>348</v>
      </c>
      <c r="BD337" s="42" t="b">
        <v>0</v>
      </c>
      <c r="BE337" s="41">
        <f>B517</f>
        <v>0</v>
      </c>
      <c r="BF337" s="41" t="str">
        <f>""&amp;B517</f>
        <v/>
      </c>
      <c r="BG337" s="41" t="b">
        <v>1</v>
      </c>
      <c r="BH337" s="41" t="b">
        <v>0</v>
      </c>
      <c r="BK337" s="41" t="e">
        <f ca="1">_xlfn.FORMULATEXT(BE337)</f>
        <v>#N/A</v>
      </c>
      <c r="BL337" s="41" t="e">
        <f ca="1">_xlfn.FORMULATEXT(BE337)</f>
        <v>#N/A</v>
      </c>
    </row>
    <row r="338" spans="1:64" ht="14.4" x14ac:dyDescent="0.3">
      <c r="B338" s="144"/>
      <c r="C338" s="145"/>
      <c r="D338" s="146"/>
      <c r="E338" s="90"/>
      <c r="F338" s="91"/>
      <c r="G338" s="92"/>
      <c r="H338" s="90"/>
      <c r="I338" s="91"/>
      <c r="J338" s="92"/>
      <c r="K338" s="90"/>
      <c r="L338" s="91"/>
      <c r="M338" s="92"/>
      <c r="N338" s="87"/>
      <c r="O338" s="88"/>
      <c r="P338" s="89"/>
      <c r="Q338" s="87"/>
      <c r="R338" s="88"/>
      <c r="S338" s="89"/>
      <c r="BD338" s="42"/>
    </row>
    <row r="339" spans="1:64" ht="14.4" x14ac:dyDescent="0.3">
      <c r="B339" s="144"/>
      <c r="C339" s="145"/>
      <c r="D339" s="146"/>
      <c r="E339" s="90"/>
      <c r="F339" s="91"/>
      <c r="G339" s="92"/>
      <c r="H339" s="90"/>
      <c r="I339" s="91"/>
      <c r="J339" s="92"/>
      <c r="K339" s="90"/>
      <c r="L339" s="91"/>
      <c r="M339" s="92"/>
      <c r="N339" s="87"/>
      <c r="O339" s="88"/>
      <c r="P339" s="89"/>
      <c r="Q339" s="87"/>
      <c r="R339" s="88"/>
      <c r="S339" s="89"/>
      <c r="BD339" s="42"/>
    </row>
    <row r="340" spans="1:64" ht="14.4" x14ac:dyDescent="0.3">
      <c r="B340" s="144"/>
      <c r="C340" s="145"/>
      <c r="D340" s="146"/>
      <c r="E340" s="90"/>
      <c r="F340" s="91"/>
      <c r="G340" s="92"/>
      <c r="H340" s="90"/>
      <c r="I340" s="91"/>
      <c r="J340" s="92"/>
      <c r="K340" s="90"/>
      <c r="L340" s="91"/>
      <c r="M340" s="92"/>
      <c r="N340" s="87"/>
      <c r="O340" s="88"/>
      <c r="P340" s="89"/>
      <c r="Q340" s="87"/>
      <c r="R340" s="88"/>
      <c r="S340" s="89"/>
      <c r="BD340" s="42"/>
    </row>
    <row r="341" spans="1:64" ht="14.4" x14ac:dyDescent="0.3">
      <c r="B341" s="144"/>
      <c r="C341" s="145"/>
      <c r="D341" s="146"/>
      <c r="E341" s="90"/>
      <c r="F341" s="91"/>
      <c r="G341" s="92"/>
      <c r="H341" s="90"/>
      <c r="I341" s="91"/>
      <c r="J341" s="92"/>
      <c r="K341" s="90"/>
      <c r="L341" s="91"/>
      <c r="M341" s="92"/>
      <c r="N341" s="87"/>
      <c r="O341" s="88"/>
      <c r="P341" s="89"/>
      <c r="Q341" s="87"/>
      <c r="R341" s="88"/>
      <c r="S341" s="89"/>
      <c r="BD341" s="42"/>
    </row>
    <row r="342" spans="1:64" ht="14.4" x14ac:dyDescent="0.3">
      <c r="B342" s="144"/>
      <c r="C342" s="145"/>
      <c r="D342" s="146"/>
      <c r="E342" s="90"/>
      <c r="F342" s="91"/>
      <c r="G342" s="92"/>
      <c r="H342" s="90"/>
      <c r="I342" s="91"/>
      <c r="J342" s="92"/>
      <c r="K342" s="90"/>
      <c r="L342" s="91"/>
      <c r="M342" s="92"/>
      <c r="N342" s="87"/>
      <c r="O342" s="88"/>
      <c r="P342" s="89"/>
      <c r="Q342" s="87"/>
      <c r="R342" s="88"/>
      <c r="S342" s="89"/>
      <c r="BD342" s="42"/>
    </row>
    <row r="343" spans="1:64" ht="14.4" x14ac:dyDescent="0.3">
      <c r="B343" s="144"/>
      <c r="C343" s="145"/>
      <c r="D343" s="146"/>
      <c r="E343" s="90"/>
      <c r="F343" s="91"/>
      <c r="G343" s="92"/>
      <c r="H343" s="90"/>
      <c r="I343" s="91"/>
      <c r="J343" s="92"/>
      <c r="K343" s="90"/>
      <c r="L343" s="91"/>
      <c r="M343" s="92"/>
      <c r="N343" s="87"/>
      <c r="O343" s="88"/>
      <c r="P343" s="89"/>
      <c r="Q343" s="87"/>
      <c r="R343" s="88"/>
      <c r="S343" s="89"/>
      <c r="BD343" s="42"/>
    </row>
    <row r="344" spans="1:64" ht="14.4" x14ac:dyDescent="0.3">
      <c r="B344" s="144"/>
      <c r="C344" s="145"/>
      <c r="D344" s="146"/>
      <c r="E344" s="90"/>
      <c r="F344" s="91"/>
      <c r="G344" s="92"/>
      <c r="H344" s="90"/>
      <c r="I344" s="91"/>
      <c r="J344" s="92"/>
      <c r="K344" s="90"/>
      <c r="L344" s="91"/>
      <c r="M344" s="92"/>
      <c r="N344" s="87"/>
      <c r="O344" s="88"/>
      <c r="P344" s="89"/>
      <c r="Q344" s="87"/>
      <c r="R344" s="88"/>
      <c r="S344" s="89"/>
      <c r="BD344" s="42"/>
    </row>
    <row r="345" spans="1:64" ht="14.4" x14ac:dyDescent="0.3">
      <c r="B345" s="144"/>
      <c r="C345" s="145"/>
      <c r="D345" s="146"/>
      <c r="E345" s="90"/>
      <c r="F345" s="91"/>
      <c r="G345" s="92"/>
      <c r="H345" s="90"/>
      <c r="I345" s="91"/>
      <c r="J345" s="92"/>
      <c r="K345" s="90"/>
      <c r="L345" s="91"/>
      <c r="M345" s="92"/>
      <c r="N345" s="87"/>
      <c r="O345" s="88"/>
      <c r="P345" s="89"/>
      <c r="Q345" s="87"/>
      <c r="R345" s="88"/>
      <c r="S345" s="89"/>
      <c r="BD345" s="42"/>
    </row>
    <row r="346" spans="1:64" ht="14.4" x14ac:dyDescent="0.3">
      <c r="B346" s="144"/>
      <c r="C346" s="145"/>
      <c r="D346" s="146"/>
      <c r="E346" s="90"/>
      <c r="F346" s="91"/>
      <c r="G346" s="92"/>
      <c r="H346" s="90"/>
      <c r="I346" s="91"/>
      <c r="J346" s="92"/>
      <c r="K346" s="90"/>
      <c r="L346" s="91"/>
      <c r="M346" s="92"/>
      <c r="N346" s="87"/>
      <c r="O346" s="88"/>
      <c r="P346" s="89"/>
      <c r="Q346" s="87"/>
      <c r="R346" s="88"/>
      <c r="S346" s="89"/>
      <c r="BD346" s="42"/>
    </row>
    <row r="347" spans="1:64" ht="14.4" x14ac:dyDescent="0.3">
      <c r="B347" s="144"/>
      <c r="C347" s="145"/>
      <c r="D347" s="146"/>
      <c r="E347" s="90"/>
      <c r="F347" s="91"/>
      <c r="G347" s="92"/>
      <c r="H347" s="90"/>
      <c r="I347" s="91"/>
      <c r="J347" s="92"/>
      <c r="K347" s="90"/>
      <c r="L347" s="91"/>
      <c r="M347" s="92"/>
      <c r="N347" s="87"/>
      <c r="O347" s="88"/>
      <c r="P347" s="89"/>
      <c r="Q347" s="87"/>
      <c r="R347" s="88"/>
      <c r="S347" s="89"/>
      <c r="BD347" s="42"/>
    </row>
    <row r="348" spans="1:64" ht="14.4" x14ac:dyDescent="0.3">
      <c r="B348" s="144"/>
      <c r="C348" s="145"/>
      <c r="D348" s="146"/>
      <c r="E348" s="90"/>
      <c r="F348" s="91"/>
      <c r="G348" s="92"/>
      <c r="H348" s="90"/>
      <c r="I348" s="91"/>
      <c r="J348" s="92"/>
      <c r="K348" s="90"/>
      <c r="L348" s="91"/>
      <c r="M348" s="92"/>
      <c r="N348" s="87"/>
      <c r="O348" s="88"/>
      <c r="P348" s="89"/>
      <c r="Q348" s="87"/>
      <c r="R348" s="88"/>
      <c r="S348" s="89"/>
      <c r="BD348" s="42"/>
    </row>
    <row r="349" spans="1:64" ht="14.4" x14ac:dyDescent="0.3">
      <c r="B349" s="144"/>
      <c r="C349" s="145"/>
      <c r="D349" s="146"/>
      <c r="E349" s="90"/>
      <c r="F349" s="91"/>
      <c r="G349" s="92"/>
      <c r="H349" s="90"/>
      <c r="I349" s="91"/>
      <c r="J349" s="92"/>
      <c r="K349" s="90"/>
      <c r="L349" s="91"/>
      <c r="M349" s="92"/>
      <c r="N349" s="87"/>
      <c r="O349" s="88"/>
      <c r="P349" s="89"/>
      <c r="Q349" s="87"/>
      <c r="R349" s="88"/>
      <c r="S349" s="89"/>
      <c r="BD349" s="42"/>
    </row>
    <row r="350" spans="1:64" ht="14.4" x14ac:dyDescent="0.3">
      <c r="B350" s="144"/>
      <c r="C350" s="145"/>
      <c r="D350" s="146"/>
      <c r="E350" s="90"/>
      <c r="F350" s="91"/>
      <c r="G350" s="92"/>
      <c r="H350" s="90"/>
      <c r="I350" s="91"/>
      <c r="J350" s="92"/>
      <c r="K350" s="90"/>
      <c r="L350" s="91"/>
      <c r="M350" s="92"/>
      <c r="N350" s="87"/>
      <c r="O350" s="88"/>
      <c r="P350" s="89"/>
      <c r="Q350" s="87"/>
      <c r="R350" s="88"/>
      <c r="S350" s="89"/>
      <c r="BD350" s="42"/>
    </row>
    <row r="351" spans="1:64" ht="14.4" x14ac:dyDescent="0.3">
      <c r="B351" s="144"/>
      <c r="C351" s="145"/>
      <c r="D351" s="146"/>
      <c r="E351" s="90"/>
      <c r="F351" s="91"/>
      <c r="G351" s="92"/>
      <c r="H351" s="90"/>
      <c r="I351" s="91"/>
      <c r="J351" s="92"/>
      <c r="K351" s="90"/>
      <c r="L351" s="91"/>
      <c r="M351" s="92"/>
      <c r="N351" s="87"/>
      <c r="O351" s="88"/>
      <c r="P351" s="89"/>
      <c r="Q351" s="87"/>
      <c r="R351" s="88"/>
      <c r="S351" s="89"/>
      <c r="BD351" s="42"/>
    </row>
    <row r="352" spans="1:64" ht="14.4" x14ac:dyDescent="0.3">
      <c r="B352" s="144"/>
      <c r="C352" s="145"/>
      <c r="D352" s="146"/>
      <c r="E352" s="90"/>
      <c r="F352" s="91"/>
      <c r="G352" s="92"/>
      <c r="H352" s="90"/>
      <c r="I352" s="91"/>
      <c r="J352" s="92"/>
      <c r="K352" s="90"/>
      <c r="L352" s="91"/>
      <c r="M352" s="92"/>
      <c r="N352" s="87"/>
      <c r="O352" s="88"/>
      <c r="P352" s="89"/>
      <c r="Q352" s="87"/>
      <c r="R352" s="88"/>
      <c r="S352" s="89"/>
      <c r="BD352" s="42"/>
    </row>
    <row r="353" spans="1:65" ht="14.4" x14ac:dyDescent="0.3">
      <c r="B353" s="144"/>
      <c r="C353" s="145"/>
      <c r="D353" s="146"/>
      <c r="E353" s="90"/>
      <c r="F353" s="91"/>
      <c r="G353" s="92"/>
      <c r="H353" s="90"/>
      <c r="I353" s="91"/>
      <c r="J353" s="92"/>
      <c r="K353" s="90"/>
      <c r="L353" s="91"/>
      <c r="M353" s="92"/>
      <c r="N353" s="87"/>
      <c r="O353" s="88"/>
      <c r="P353" s="89"/>
      <c r="Q353" s="87"/>
      <c r="R353" s="88"/>
      <c r="S353" s="89"/>
      <c r="BD353" s="42"/>
    </row>
    <row r="354" spans="1:65" ht="14.4" x14ac:dyDescent="0.3">
      <c r="B354" s="144"/>
      <c r="C354" s="145"/>
      <c r="D354" s="146"/>
      <c r="E354" s="90"/>
      <c r="F354" s="91"/>
      <c r="G354" s="92"/>
      <c r="H354" s="90"/>
      <c r="I354" s="91"/>
      <c r="J354" s="92"/>
      <c r="K354" s="90"/>
      <c r="L354" s="91"/>
      <c r="M354" s="92"/>
      <c r="N354" s="87"/>
      <c r="O354" s="88"/>
      <c r="P354" s="89"/>
      <c r="Q354" s="87"/>
      <c r="R354" s="88"/>
      <c r="S354" s="89"/>
      <c r="BD354" s="42"/>
    </row>
    <row r="355" spans="1:65" ht="14.4" x14ac:dyDescent="0.3">
      <c r="B355" s="144"/>
      <c r="C355" s="145"/>
      <c r="D355" s="146"/>
      <c r="E355" s="90"/>
      <c r="F355" s="91"/>
      <c r="G355" s="92"/>
      <c r="H355" s="90"/>
      <c r="I355" s="91"/>
      <c r="J355" s="92"/>
      <c r="K355" s="90"/>
      <c r="L355" s="91"/>
      <c r="M355" s="92"/>
      <c r="N355" s="87"/>
      <c r="O355" s="88"/>
      <c r="P355" s="89"/>
      <c r="Q355" s="87"/>
      <c r="R355" s="88"/>
      <c r="S355" s="89"/>
      <c r="BD355" s="42"/>
    </row>
    <row r="356" spans="1:65" ht="14.4" x14ac:dyDescent="0.3">
      <c r="B356" s="144"/>
      <c r="C356" s="145"/>
      <c r="D356" s="146"/>
      <c r="E356" s="90"/>
      <c r="F356" s="91"/>
      <c r="G356" s="92"/>
      <c r="H356" s="90"/>
      <c r="I356" s="91"/>
      <c r="J356" s="92"/>
      <c r="K356" s="90"/>
      <c r="L356" s="91"/>
      <c r="M356" s="92"/>
      <c r="N356" s="87"/>
      <c r="O356" s="88"/>
      <c r="P356" s="89"/>
      <c r="Q356" s="87"/>
      <c r="R356" s="88"/>
      <c r="S356" s="89"/>
      <c r="BD356" s="42"/>
    </row>
    <row r="357" spans="1:65" ht="14.4" x14ac:dyDescent="0.3">
      <c r="B357" s="144"/>
      <c r="C357" s="145"/>
      <c r="D357" s="146"/>
      <c r="E357" s="90"/>
      <c r="F357" s="91"/>
      <c r="G357" s="92"/>
      <c r="H357" s="90"/>
      <c r="I357" s="91"/>
      <c r="J357" s="92"/>
      <c r="K357" s="90"/>
      <c r="L357" s="91"/>
      <c r="M357" s="92"/>
      <c r="N357" s="87"/>
      <c r="O357" s="88"/>
      <c r="P357" s="89"/>
      <c r="Q357" s="87"/>
      <c r="R357" s="88"/>
      <c r="S357" s="89"/>
      <c r="BD357" s="42"/>
    </row>
    <row r="358" spans="1:65" ht="14.4" x14ac:dyDescent="0.3">
      <c r="B358" s="144"/>
      <c r="C358" s="145"/>
      <c r="D358" s="146"/>
      <c r="E358" s="90"/>
      <c r="F358" s="91"/>
      <c r="G358" s="92"/>
      <c r="H358" s="90"/>
      <c r="I358" s="91"/>
      <c r="J358" s="92"/>
      <c r="K358" s="90"/>
      <c r="L358" s="91"/>
      <c r="M358" s="92"/>
      <c r="N358" s="87"/>
      <c r="O358" s="88"/>
      <c r="P358" s="89"/>
      <c r="Q358" s="87"/>
      <c r="R358" s="88"/>
      <c r="S358" s="89"/>
      <c r="BD358" s="42"/>
    </row>
    <row r="359" spans="1:65" ht="14.4" x14ac:dyDescent="0.3">
      <c r="B359" s="144"/>
      <c r="C359" s="145"/>
      <c r="D359" s="146"/>
      <c r="E359" s="90"/>
      <c r="F359" s="91"/>
      <c r="G359" s="92"/>
      <c r="H359" s="90"/>
      <c r="I359" s="91"/>
      <c r="J359" s="92"/>
      <c r="K359" s="90"/>
      <c r="L359" s="91"/>
      <c r="M359" s="92"/>
      <c r="N359" s="87"/>
      <c r="O359" s="88"/>
      <c r="P359" s="89"/>
      <c r="Q359" s="87"/>
      <c r="R359" s="88"/>
      <c r="S359" s="89"/>
      <c r="BD359" s="42"/>
    </row>
    <row r="360" spans="1:65" ht="14.4" x14ac:dyDescent="0.3">
      <c r="B360" s="144"/>
      <c r="C360" s="145"/>
      <c r="D360" s="146"/>
      <c r="E360" s="90"/>
      <c r="F360" s="91"/>
      <c r="G360" s="92"/>
      <c r="H360" s="90"/>
      <c r="I360" s="91"/>
      <c r="J360" s="92"/>
      <c r="K360" s="90"/>
      <c r="L360" s="91"/>
      <c r="M360" s="92"/>
      <c r="N360" s="87"/>
      <c r="O360" s="88"/>
      <c r="P360" s="89"/>
      <c r="Q360" s="87"/>
      <c r="R360" s="88"/>
      <c r="S360" s="89"/>
      <c r="BD360" s="42"/>
    </row>
    <row r="361" spans="1:65" ht="14.4" x14ac:dyDescent="0.3">
      <c r="B361" s="144"/>
      <c r="C361" s="145"/>
      <c r="D361" s="146"/>
      <c r="E361" s="90"/>
      <c r="F361" s="91"/>
      <c r="G361" s="92"/>
      <c r="H361" s="90"/>
      <c r="I361" s="91"/>
      <c r="J361" s="92"/>
      <c r="K361" s="90"/>
      <c r="L361" s="91"/>
      <c r="M361" s="92"/>
      <c r="N361" s="87"/>
      <c r="O361" s="88"/>
      <c r="P361" s="89"/>
      <c r="Q361" s="87"/>
      <c r="R361" s="88"/>
      <c r="S361" s="89"/>
      <c r="BD361" s="42"/>
    </row>
    <row r="362" spans="1:65" ht="14.4" x14ac:dyDescent="0.3">
      <c r="A362" s="55" t="s">
        <v>757</v>
      </c>
      <c r="AD362" s="41">
        <f>ROW()</f>
        <v>362</v>
      </c>
      <c r="BB362" s="41" t="s">
        <v>1335</v>
      </c>
      <c r="BC362" s="41" t="s">
        <v>420</v>
      </c>
      <c r="BD362" s="42" t="b">
        <v>0</v>
      </c>
      <c r="BE362" s="41" t="str">
        <f>IF(AA521=1,"N",IF(AA521=2,"Y",""))</f>
        <v>Y</v>
      </c>
      <c r="BF362" s="41" t="str">
        <f>BE362</f>
        <v>Y</v>
      </c>
      <c r="BG362" s="41" t="b">
        <v>1</v>
      </c>
      <c r="BH362" s="41" t="b">
        <v>0</v>
      </c>
      <c r="BJ362" s="41">
        <f>AA521</f>
        <v>2</v>
      </c>
      <c r="BK362" s="41" t="e">
        <f ca="1">_xlfn.FORMULATEXT(BJ362)</f>
        <v>#N/A</v>
      </c>
      <c r="BL362" s="41" t="s">
        <v>1336</v>
      </c>
    </row>
    <row r="363" spans="1:65" ht="14.4" x14ac:dyDescent="0.3">
      <c r="B363" s="109" t="s">
        <v>1337</v>
      </c>
      <c r="C363" s="110"/>
      <c r="D363" s="110"/>
      <c r="E363" s="110"/>
      <c r="F363" s="110"/>
      <c r="G363" s="110"/>
      <c r="H363" s="110"/>
      <c r="I363" s="110"/>
      <c r="AD363" s="41">
        <f>ROW()</f>
        <v>363</v>
      </c>
      <c r="BB363" s="41" t="s">
        <v>1338</v>
      </c>
      <c r="BC363" s="41" t="s">
        <v>348</v>
      </c>
      <c r="BD363" s="42" t="b">
        <v>1</v>
      </c>
      <c r="BE363" s="41">
        <f>N523</f>
        <v>0</v>
      </c>
      <c r="BF363" s="41" t="str">
        <f>""&amp;N523</f>
        <v/>
      </c>
      <c r="BG363" s="41" t="b">
        <v>1</v>
      </c>
      <c r="BH363" s="41" t="b">
        <v>0</v>
      </c>
      <c r="BK363" s="41" t="e">
        <f ca="1">_xlfn.FORMULATEXT(BE363)</f>
        <v>#N/A</v>
      </c>
      <c r="BL363" s="41" t="e">
        <f ca="1">_xlfn.FORMULATEXT(BE363)</f>
        <v>#N/A</v>
      </c>
    </row>
    <row r="364" spans="1:65" ht="14.4" x14ac:dyDescent="0.3">
      <c r="B364" s="110"/>
      <c r="C364" s="110"/>
      <c r="D364" s="110"/>
      <c r="E364" s="110"/>
      <c r="F364" s="110"/>
      <c r="G364" s="110"/>
      <c r="H364" s="110"/>
      <c r="I364" s="110"/>
      <c r="AD364" s="41">
        <f>ROW()</f>
        <v>364</v>
      </c>
      <c r="BB364" s="41" t="s">
        <v>1339</v>
      </c>
      <c r="BC364" s="41" t="s">
        <v>420</v>
      </c>
      <c r="BD364" s="42" t="b">
        <v>0</v>
      </c>
      <c r="BE364" s="41" t="str">
        <f>IF(AA542=1,"N",IF(AA542=2,"Y",""))</f>
        <v>Y</v>
      </c>
      <c r="BF364" s="41" t="str">
        <f>BE364</f>
        <v>Y</v>
      </c>
      <c r="BG364" s="41" t="b">
        <v>1</v>
      </c>
      <c r="BH364" s="41" t="b">
        <v>0</v>
      </c>
      <c r="BJ364" s="41">
        <f>AA542</f>
        <v>2</v>
      </c>
      <c r="BK364" s="41" t="e">
        <f ca="1">_xlfn.FORMULATEXT(BJ364)</f>
        <v>#N/A</v>
      </c>
      <c r="BL364" s="41" t="s">
        <v>1340</v>
      </c>
    </row>
    <row r="365" spans="1:65" ht="14.4" x14ac:dyDescent="0.3">
      <c r="AD365" s="41">
        <f>ROW()</f>
        <v>365</v>
      </c>
      <c r="BB365" s="41" t="s">
        <v>1341</v>
      </c>
      <c r="BC365" s="41" t="s">
        <v>348</v>
      </c>
      <c r="BD365" s="42" t="b">
        <v>1</v>
      </c>
      <c r="BE365" s="41">
        <f>N544</f>
        <v>0</v>
      </c>
      <c r="BF365" s="41" t="str">
        <f>""&amp;N544</f>
        <v/>
      </c>
      <c r="BG365" s="41" t="b">
        <v>1</v>
      </c>
      <c r="BH365" s="41" t="b">
        <v>0</v>
      </c>
      <c r="BK365" s="41" t="e">
        <f ca="1">_xlfn.FORMULATEXT(BE365)</f>
        <v>#N/A</v>
      </c>
      <c r="BL365" s="41" t="e">
        <f ca="1">_xlfn.FORMULATEXT(BE365)</f>
        <v>#N/A</v>
      </c>
    </row>
    <row r="366" spans="1:65" ht="14.4" x14ac:dyDescent="0.3">
      <c r="B366" s="111" t="s">
        <v>1342</v>
      </c>
      <c r="C366" s="111"/>
      <c r="D366" s="111"/>
      <c r="E366" s="111" t="s">
        <v>927</v>
      </c>
      <c r="F366" s="111"/>
      <c r="G366" s="111"/>
      <c r="H366" s="111" t="s">
        <v>1030</v>
      </c>
      <c r="I366" s="111"/>
      <c r="J366" s="111"/>
      <c r="AD366" s="41">
        <f>ROW()</f>
        <v>366</v>
      </c>
      <c r="BB366" s="41" t="s">
        <v>1343</v>
      </c>
      <c r="BC366" s="41" t="s">
        <v>348</v>
      </c>
      <c r="BD366" s="42" t="b">
        <v>1</v>
      </c>
      <c r="BE366" s="41" t="str">
        <f>N565</f>
        <v>2138</v>
      </c>
      <c r="BF366" s="41" t="str">
        <f>""&amp;N565</f>
        <v>2138</v>
      </c>
      <c r="BG366" s="41" t="b">
        <v>1</v>
      </c>
      <c r="BH366" s="41" t="b">
        <v>0</v>
      </c>
      <c r="BK366" s="41" t="e">
        <f ca="1">_xlfn.FORMULATEXT(BE366)</f>
        <v>#N/A</v>
      </c>
      <c r="BL366" s="41" t="e">
        <f ca="1">_xlfn.FORMULATEXT(BE366)</f>
        <v>#N/A</v>
      </c>
    </row>
    <row r="367" spans="1:65" ht="14.4" x14ac:dyDescent="0.3">
      <c r="B367" s="103" t="s">
        <v>1344</v>
      </c>
      <c r="C367" s="103"/>
      <c r="D367" s="104"/>
      <c r="E367" s="87" t="s">
        <v>192</v>
      </c>
      <c r="F367" s="88"/>
      <c r="G367" s="89"/>
      <c r="H367" s="87" t="s">
        <v>192</v>
      </c>
      <c r="I367" s="88"/>
      <c r="J367" s="89"/>
      <c r="AD367" s="41">
        <f>ROW()</f>
        <v>367</v>
      </c>
      <c r="BB367" s="41" t="s">
        <v>1346</v>
      </c>
      <c r="BC367" s="41" t="s">
        <v>458</v>
      </c>
      <c r="BD367" s="42" t="b">
        <v>0</v>
      </c>
      <c r="BE367" s="41" t="s">
        <v>1190</v>
      </c>
      <c r="BF367" s="41" t="s">
        <v>1190</v>
      </c>
      <c r="BG367" s="41" t="b">
        <v>0</v>
      </c>
      <c r="BH367" s="41" t="b">
        <v>0</v>
      </c>
      <c r="BM367" s="33"/>
    </row>
    <row r="368" spans="1:65" ht="14.4" x14ac:dyDescent="0.3">
      <c r="B368" s="103" t="s">
        <v>1345</v>
      </c>
      <c r="C368" s="103"/>
      <c r="D368" s="104"/>
      <c r="E368" s="87" t="s">
        <v>1553</v>
      </c>
      <c r="F368" s="88"/>
      <c r="G368" s="89"/>
      <c r="H368" s="87" t="s">
        <v>1929</v>
      </c>
      <c r="I368" s="88"/>
      <c r="J368" s="89"/>
      <c r="BD368" s="42"/>
      <c r="BM368" s="33"/>
    </row>
    <row r="369" spans="2:65" ht="14.4" x14ac:dyDescent="0.3">
      <c r="B369" s="103" t="s">
        <v>1540</v>
      </c>
      <c r="C369" s="103"/>
      <c r="D369" s="104"/>
      <c r="E369" s="87" t="s">
        <v>973</v>
      </c>
      <c r="F369" s="88"/>
      <c r="G369" s="89"/>
      <c r="H369" s="87" t="s">
        <v>973</v>
      </c>
      <c r="I369" s="88"/>
      <c r="J369" s="89"/>
      <c r="BD369" s="42"/>
      <c r="BM369" s="33"/>
    </row>
    <row r="370" spans="2:65" ht="14.4" x14ac:dyDescent="0.3">
      <c r="AD370" s="41">
        <f>ROW()</f>
        <v>370</v>
      </c>
      <c r="BB370" s="41" t="s">
        <v>1347</v>
      </c>
      <c r="BC370" s="41" t="s">
        <v>348</v>
      </c>
      <c r="BD370" s="42" t="b">
        <v>1</v>
      </c>
      <c r="BE370" s="41" t="str">
        <f>E237</f>
        <v>0.00</v>
      </c>
      <c r="BF370" s="41" t="str">
        <f>""&amp;E237</f>
        <v>0.00</v>
      </c>
      <c r="BG370" s="41" t="b">
        <v>0</v>
      </c>
      <c r="BH370" s="41" t="b">
        <v>0</v>
      </c>
      <c r="BK370" s="41" t="e">
        <f ca="1">_xlfn.FORMULATEXT(BE370)</f>
        <v>#N/A</v>
      </c>
      <c r="BL370" s="41" t="e">
        <f ca="1">_xlfn.FORMULATEXT(BE370)</f>
        <v>#N/A</v>
      </c>
      <c r="BM370" s="33"/>
    </row>
    <row r="371" spans="2:65" ht="14.4" x14ac:dyDescent="0.3">
      <c r="B371" s="38" t="s">
        <v>1348</v>
      </c>
      <c r="AD371" s="41">
        <f>ROW()</f>
        <v>371</v>
      </c>
      <c r="BB371" s="41" t="s">
        <v>1349</v>
      </c>
      <c r="BC371" s="41" t="s">
        <v>348</v>
      </c>
      <c r="BD371" s="42" t="b">
        <v>1</v>
      </c>
      <c r="BE371" s="41" t="str">
        <f>H237</f>
        <v>0.00</v>
      </c>
      <c r="BF371" s="41" t="str">
        <f>""&amp;H237</f>
        <v>0.00</v>
      </c>
      <c r="BG371" s="41" t="b">
        <v>0</v>
      </c>
      <c r="BH371" s="41" t="b">
        <v>0</v>
      </c>
      <c r="BK371" s="41" t="e">
        <f ca="1">_xlfn.FORMULATEXT(BE371)</f>
        <v>#N/A</v>
      </c>
      <c r="BL371" s="41" t="e">
        <f ca="1">_xlfn.FORMULATEXT(BE371)</f>
        <v>#N/A</v>
      </c>
      <c r="BM371" s="33"/>
    </row>
    <row r="372" spans="2:65" ht="14.4" x14ac:dyDescent="0.3">
      <c r="AD372" s="41">
        <f>ROW()</f>
        <v>372</v>
      </c>
      <c r="BB372" s="41" t="s">
        <v>1350</v>
      </c>
      <c r="BC372" s="41" t="s">
        <v>348</v>
      </c>
      <c r="BD372" s="42" t="b">
        <v>1</v>
      </c>
      <c r="BE372" s="41" t="str">
        <f>K237</f>
        <v>0.00</v>
      </c>
      <c r="BF372" s="41" t="str">
        <f>""&amp;K237</f>
        <v>0.00</v>
      </c>
      <c r="BG372" s="41" t="b">
        <v>0</v>
      </c>
      <c r="BH372" s="41" t="b">
        <v>0</v>
      </c>
      <c r="BK372" s="41" t="e">
        <f ca="1">_xlfn.FORMULATEXT(BE372)</f>
        <v>#N/A</v>
      </c>
      <c r="BL372" s="41" t="e">
        <f ca="1">_xlfn.FORMULATEXT(BE372)</f>
        <v>#N/A</v>
      </c>
      <c r="BM372" s="33"/>
    </row>
    <row r="373" spans="2:65" ht="14.4" x14ac:dyDescent="0.3">
      <c r="B373" s="38" t="s">
        <v>1351</v>
      </c>
      <c r="AD373" s="41">
        <f>ROW()</f>
        <v>373</v>
      </c>
      <c r="BB373" s="41" t="s">
        <v>1352</v>
      </c>
      <c r="BC373" s="41" t="s">
        <v>348</v>
      </c>
      <c r="BD373" s="42" t="b">
        <v>1</v>
      </c>
      <c r="BE373" s="41" t="str">
        <f>N237</f>
        <v>0.00</v>
      </c>
      <c r="BF373" s="41" t="str">
        <f>""&amp;N237</f>
        <v>0.00</v>
      </c>
      <c r="BG373" s="41" t="b">
        <v>0</v>
      </c>
      <c r="BH373" s="41" t="b">
        <v>0</v>
      </c>
      <c r="BK373" s="41" t="e">
        <f ca="1">_xlfn.FORMULATEXT(BE373)</f>
        <v>#N/A</v>
      </c>
      <c r="BL373" s="41" t="e">
        <f ca="1">_xlfn.FORMULATEXT(BE373)</f>
        <v>#N/A</v>
      </c>
      <c r="BM373" s="33"/>
    </row>
    <row r="374" spans="2:65" ht="14.4" x14ac:dyDescent="0.3">
      <c r="AD374" s="41">
        <f>ROW()</f>
        <v>374</v>
      </c>
      <c r="BB374" s="41" t="s">
        <v>1353</v>
      </c>
      <c r="BC374" s="41" t="s">
        <v>458</v>
      </c>
      <c r="BD374" s="42" t="b">
        <v>0</v>
      </c>
      <c r="BE374" s="41" t="s">
        <v>1354</v>
      </c>
      <c r="BF374" s="41" t="s">
        <v>1354</v>
      </c>
      <c r="BG374" s="41" t="b">
        <v>0</v>
      </c>
      <c r="BH374" s="41" t="b">
        <v>0</v>
      </c>
      <c r="BM374" s="33"/>
    </row>
    <row r="375" spans="2:65" ht="28.05" customHeight="1" x14ac:dyDescent="0.3">
      <c r="B375" s="112" t="s">
        <v>1355</v>
      </c>
      <c r="C375" s="113"/>
      <c r="D375" s="114"/>
      <c r="E375" s="105" t="s">
        <v>1356</v>
      </c>
      <c r="F375" s="105"/>
      <c r="G375" s="105"/>
      <c r="H375" s="105"/>
      <c r="I375" s="105" t="s">
        <v>1357</v>
      </c>
      <c r="J375" s="105"/>
      <c r="K375" s="105"/>
      <c r="L375" s="105"/>
      <c r="M375" s="105" t="s">
        <v>1358</v>
      </c>
      <c r="N375" s="105"/>
      <c r="O375" s="105"/>
      <c r="P375" s="105"/>
      <c r="AD375" s="41">
        <f>ROW()</f>
        <v>375</v>
      </c>
      <c r="BB375" s="41" t="s">
        <v>1359</v>
      </c>
      <c r="BC375" s="41" t="s">
        <v>348</v>
      </c>
      <c r="BD375" s="42" t="b">
        <v>1</v>
      </c>
      <c r="BE375" s="41" t="str">
        <f>E238</f>
        <v>0.00</v>
      </c>
      <c r="BF375" s="41" t="str">
        <f>""&amp;E238</f>
        <v>0.00</v>
      </c>
      <c r="BG375" s="41" t="b">
        <v>0</v>
      </c>
      <c r="BH375" s="41" t="b">
        <v>0</v>
      </c>
      <c r="BK375" s="41" t="e">
        <f ca="1">_xlfn.FORMULATEXT(BE375)</f>
        <v>#N/A</v>
      </c>
      <c r="BL375" s="41" t="e">
        <f ca="1">_xlfn.FORMULATEXT(BE375)</f>
        <v>#N/A</v>
      </c>
      <c r="BM375" s="33"/>
    </row>
    <row r="376" spans="2:65" ht="14.4" x14ac:dyDescent="0.3">
      <c r="B376" s="115"/>
      <c r="C376" s="116"/>
      <c r="D376" s="117"/>
      <c r="E376" s="111" t="s">
        <v>1360</v>
      </c>
      <c r="F376" s="111"/>
      <c r="G376" s="111" t="s">
        <v>1361</v>
      </c>
      <c r="H376" s="111"/>
      <c r="I376" s="111" t="s">
        <v>1360</v>
      </c>
      <c r="J376" s="111"/>
      <c r="K376" s="111" t="s">
        <v>1361</v>
      </c>
      <c r="L376" s="111"/>
      <c r="M376" s="111" t="s">
        <v>1360</v>
      </c>
      <c r="N376" s="111"/>
      <c r="O376" s="111" t="s">
        <v>1361</v>
      </c>
      <c r="P376" s="111"/>
      <c r="AD376" s="41">
        <f>ROW()</f>
        <v>376</v>
      </c>
      <c r="BB376" s="41" t="s">
        <v>1362</v>
      </c>
      <c r="BC376" s="41" t="s">
        <v>348</v>
      </c>
      <c r="BD376" s="42" t="b">
        <v>1</v>
      </c>
      <c r="BE376" s="41" t="str">
        <f>H238</f>
        <v>0.00</v>
      </c>
      <c r="BF376" s="41" t="str">
        <f>""&amp;H238</f>
        <v>0.00</v>
      </c>
      <c r="BG376" s="41" t="b">
        <v>0</v>
      </c>
      <c r="BH376" s="41" t="b">
        <v>0</v>
      </c>
      <c r="BK376" s="41" t="e">
        <f ca="1">_xlfn.FORMULATEXT(BE376)</f>
        <v>#N/A</v>
      </c>
      <c r="BL376" s="41" t="e">
        <f ca="1">_xlfn.FORMULATEXT(BE376)</f>
        <v>#N/A</v>
      </c>
      <c r="BM376" s="33"/>
    </row>
    <row r="377" spans="2:65" ht="14.4" x14ac:dyDescent="0.3">
      <c r="B377" s="260" t="s">
        <v>1363</v>
      </c>
      <c r="C377" s="261"/>
      <c r="D377" s="262"/>
      <c r="E377" s="87" t="s">
        <v>28</v>
      </c>
      <c r="F377" s="89"/>
      <c r="G377" s="87" t="s">
        <v>44</v>
      </c>
      <c r="H377" s="89"/>
      <c r="I377" s="87" t="s">
        <v>28</v>
      </c>
      <c r="J377" s="89"/>
      <c r="K377" s="87" t="s">
        <v>44</v>
      </c>
      <c r="L377" s="89"/>
      <c r="M377" s="87" t="s">
        <v>1930</v>
      </c>
      <c r="N377" s="89"/>
      <c r="O377" s="87" t="s">
        <v>1931</v>
      </c>
      <c r="P377" s="89"/>
      <c r="AD377" s="41">
        <f>ROW()</f>
        <v>377</v>
      </c>
      <c r="BB377" s="41" t="s">
        <v>1364</v>
      </c>
      <c r="BC377" s="41" t="s">
        <v>348</v>
      </c>
      <c r="BD377" s="42" t="b">
        <v>1</v>
      </c>
      <c r="BE377" s="41" t="str">
        <f>K238</f>
        <v>0.00</v>
      </c>
      <c r="BF377" s="41" t="str">
        <f>""&amp;K238</f>
        <v>0.00</v>
      </c>
      <c r="BG377" s="41" t="b">
        <v>0</v>
      </c>
      <c r="BH377" s="41" t="b">
        <v>0</v>
      </c>
      <c r="BK377" s="41" t="e">
        <f ca="1">_xlfn.FORMULATEXT(BE377)</f>
        <v>#N/A</v>
      </c>
      <c r="BL377" s="41" t="e">
        <f ca="1">_xlfn.FORMULATEXT(BE377)</f>
        <v>#N/A</v>
      </c>
      <c r="BM377" s="33"/>
    </row>
    <row r="378" spans="2:65" ht="14.4" x14ac:dyDescent="0.3">
      <c r="B378" s="260" t="s">
        <v>1365</v>
      </c>
      <c r="C378" s="261"/>
      <c r="D378" s="262"/>
      <c r="E378" s="106" t="str" cm="1">
        <f t="array" ref="E378">TEXT(SUM(_xlfn.NUMBERVALUE(E379:F380)),"0")</f>
        <v>0</v>
      </c>
      <c r="F378" s="107"/>
      <c r="G378" s="106" t="str" cm="1">
        <f t="array" ref="G378">TEXT(SUM(_xlfn.NUMBERVALUE(G379:H380)),"0")</f>
        <v>0</v>
      </c>
      <c r="H378" s="107"/>
      <c r="I378" s="106" t="str" cm="1">
        <f t="array" ref="I378">TEXT(SUM(_xlfn.NUMBERVALUE(I379:J380)),"0")</f>
        <v>0</v>
      </c>
      <c r="J378" s="107"/>
      <c r="K378" s="106" t="str" cm="1">
        <f t="array" ref="K378">TEXT(SUM(_xlfn.NUMBERVALUE(K379:L380)),"0")</f>
        <v>0</v>
      </c>
      <c r="L378" s="107"/>
      <c r="M378" s="106" t="str" cm="1">
        <f t="array" ref="M378">TEXT(SUM(_xlfn.NUMBERVALUE(M379:N380)),"0.00")</f>
        <v>0.00</v>
      </c>
      <c r="N378" s="107"/>
      <c r="O378" s="106" t="str" cm="1">
        <f t="array" ref="O378">TEXT(SUM(_xlfn.NUMBERVALUE(O379:P380)),"0.00")</f>
        <v>0.00</v>
      </c>
      <c r="P378" s="107"/>
      <c r="AD378" s="41">
        <f>ROW()</f>
        <v>378</v>
      </c>
      <c r="BB378" s="41" t="s">
        <v>1366</v>
      </c>
      <c r="BC378" s="41" t="s">
        <v>348</v>
      </c>
      <c r="BD378" s="42" t="b">
        <v>1</v>
      </c>
      <c r="BE378" s="41" t="str">
        <f>N238</f>
        <v>0.00</v>
      </c>
      <c r="BF378" s="41" t="str">
        <f>""&amp;N238</f>
        <v>0.00</v>
      </c>
      <c r="BG378" s="41" t="b">
        <v>0</v>
      </c>
      <c r="BH378" s="41" t="b">
        <v>0</v>
      </c>
      <c r="BK378" s="41" t="e">
        <f ca="1">_xlfn.FORMULATEXT(BE378)</f>
        <v>#N/A</v>
      </c>
      <c r="BL378" s="41" t="e">
        <f ca="1">_xlfn.FORMULATEXT(BE378)</f>
        <v>#N/A</v>
      </c>
      <c r="BM378" s="33"/>
    </row>
    <row r="379" spans="2:65" ht="14.4" x14ac:dyDescent="0.3">
      <c r="B379" s="263" t="s">
        <v>1367</v>
      </c>
      <c r="C379" s="264"/>
      <c r="D379" s="265"/>
      <c r="E379" s="87"/>
      <c r="F379" s="89"/>
      <c r="G379" s="87"/>
      <c r="H379" s="89"/>
      <c r="I379" s="87"/>
      <c r="J379" s="89"/>
      <c r="K379" s="87"/>
      <c r="L379" s="89"/>
      <c r="M379" s="87"/>
      <c r="N379" s="89"/>
      <c r="O379" s="87"/>
      <c r="P379" s="89"/>
      <c r="AD379" s="41">
        <f>ROW()</f>
        <v>379</v>
      </c>
      <c r="BB379" s="41" t="s">
        <v>1368</v>
      </c>
      <c r="BC379" s="41" t="s">
        <v>458</v>
      </c>
      <c r="BD379" s="42" t="b">
        <v>0</v>
      </c>
      <c r="BE379" s="41" t="s">
        <v>1369</v>
      </c>
      <c r="BF379" s="41" t="s">
        <v>1369</v>
      </c>
      <c r="BG379" s="41" t="b">
        <v>0</v>
      </c>
      <c r="BH379" s="41" t="b">
        <v>0</v>
      </c>
      <c r="BM379" s="33"/>
    </row>
    <row r="380" spans="2:65" ht="14.55" customHeight="1" x14ac:dyDescent="0.3">
      <c r="B380" s="263" t="s">
        <v>1370</v>
      </c>
      <c r="C380" s="264"/>
      <c r="D380" s="265"/>
      <c r="E380" s="87"/>
      <c r="F380" s="89"/>
      <c r="G380" s="87"/>
      <c r="H380" s="89"/>
      <c r="I380" s="87"/>
      <c r="J380" s="89"/>
      <c r="K380" s="87"/>
      <c r="L380" s="89"/>
      <c r="M380" s="87"/>
      <c r="N380" s="89"/>
      <c r="O380" s="87"/>
      <c r="P380" s="89"/>
      <c r="AD380" s="41">
        <f>ROW()</f>
        <v>380</v>
      </c>
      <c r="BB380" s="41" t="s">
        <v>1371</v>
      </c>
      <c r="BC380" s="41" t="s">
        <v>348</v>
      </c>
      <c r="BD380" s="42" t="b">
        <v>1</v>
      </c>
      <c r="BE380" s="41" t="str">
        <f>E239</f>
        <v>0.00</v>
      </c>
      <c r="BF380" s="41" t="str">
        <f>""&amp;E239</f>
        <v>0.00</v>
      </c>
      <c r="BG380" s="41" t="b">
        <v>0</v>
      </c>
      <c r="BH380" s="41" t="b">
        <v>0</v>
      </c>
      <c r="BK380" s="41" t="e">
        <f ca="1">_xlfn.FORMULATEXT(BE380)</f>
        <v>#N/A</v>
      </c>
      <c r="BL380" s="41" t="e">
        <f ca="1">_xlfn.FORMULATEXT(BE380)</f>
        <v>#N/A</v>
      </c>
      <c r="BM380" s="33"/>
    </row>
    <row r="381" spans="2:65" ht="14.4" x14ac:dyDescent="0.3">
      <c r="B381" s="260" t="s">
        <v>1372</v>
      </c>
      <c r="C381" s="261"/>
      <c r="D381" s="262"/>
      <c r="E381" s="106" t="str" cm="1">
        <f t="array" ref="E381">TEXT(SUM(_xlfn.NUMBERVALUE(E382:F386)),"0")</f>
        <v>0</v>
      </c>
      <c r="F381" s="107"/>
      <c r="G381" s="106" t="str" cm="1">
        <f t="array" ref="G381">TEXT(SUM(_xlfn.NUMBERVALUE(G382:H386)),"0")</f>
        <v>0</v>
      </c>
      <c r="H381" s="107"/>
      <c r="I381" s="106" t="str" cm="1">
        <f t="array" ref="I381">TEXT(SUM(_xlfn.NUMBERVALUE(I382:J386)),"0")</f>
        <v>0</v>
      </c>
      <c r="J381" s="107"/>
      <c r="K381" s="106" t="str" cm="1">
        <f t="array" ref="K381">TEXT(SUM(_xlfn.NUMBERVALUE(K382:L386)),"0")</f>
        <v>0</v>
      </c>
      <c r="L381" s="107"/>
      <c r="M381" s="106" t="str" cm="1">
        <f t="array" ref="M381">TEXT(SUM(_xlfn.NUMBERVALUE(M382:N386)),"0.00")</f>
        <v>0.00</v>
      </c>
      <c r="N381" s="107"/>
      <c r="O381" s="106" t="str" cm="1">
        <f t="array" ref="O381">TEXT(SUM(_xlfn.NUMBERVALUE(O382:P386)),"0.00")</f>
        <v>0.00</v>
      </c>
      <c r="P381" s="107"/>
      <c r="AD381" s="41">
        <f>ROW()</f>
        <v>381</v>
      </c>
      <c r="BB381" s="41" t="s">
        <v>1373</v>
      </c>
      <c r="BC381" s="41" t="s">
        <v>348</v>
      </c>
      <c r="BD381" s="42" t="b">
        <v>1</v>
      </c>
      <c r="BE381" s="41" t="str">
        <f>H239</f>
        <v>0.00</v>
      </c>
      <c r="BF381" s="41" t="str">
        <f>""&amp;H239</f>
        <v>0.00</v>
      </c>
      <c r="BG381" s="41" t="b">
        <v>0</v>
      </c>
      <c r="BH381" s="41" t="b">
        <v>0</v>
      </c>
      <c r="BK381" s="41" t="e">
        <f ca="1">_xlfn.FORMULATEXT(BE381)</f>
        <v>#N/A</v>
      </c>
      <c r="BL381" s="41" t="e">
        <f ca="1">_xlfn.FORMULATEXT(BE381)</f>
        <v>#N/A</v>
      </c>
      <c r="BM381" s="33"/>
    </row>
    <row r="382" spans="2:65" ht="14.4" x14ac:dyDescent="0.3">
      <c r="B382" s="263" t="s">
        <v>1374</v>
      </c>
      <c r="C382" s="264"/>
      <c r="D382" s="265"/>
      <c r="E382" s="87"/>
      <c r="F382" s="89"/>
      <c r="G382" s="87"/>
      <c r="H382" s="89"/>
      <c r="I382" s="87"/>
      <c r="J382" s="89"/>
      <c r="K382" s="87"/>
      <c r="L382" s="89"/>
      <c r="M382" s="87"/>
      <c r="N382" s="89"/>
      <c r="O382" s="87"/>
      <c r="P382" s="89"/>
      <c r="AD382" s="41">
        <f>ROW()</f>
        <v>382</v>
      </c>
      <c r="BB382" s="41" t="s">
        <v>1375</v>
      </c>
      <c r="BC382" s="41" t="s">
        <v>348</v>
      </c>
      <c r="BD382" s="42" t="b">
        <v>1</v>
      </c>
      <c r="BE382" s="41" t="str">
        <f>K239</f>
        <v>0.00</v>
      </c>
      <c r="BF382" s="41" t="str">
        <f>""&amp;K239</f>
        <v>0.00</v>
      </c>
      <c r="BG382" s="41" t="b">
        <v>0</v>
      </c>
      <c r="BH382" s="41" t="b">
        <v>0</v>
      </c>
      <c r="BK382" s="41" t="e">
        <f ca="1">_xlfn.FORMULATEXT(BE382)</f>
        <v>#N/A</v>
      </c>
      <c r="BL382" s="41" t="e">
        <f ca="1">_xlfn.FORMULATEXT(BE382)</f>
        <v>#N/A</v>
      </c>
      <c r="BM382" s="33"/>
    </row>
    <row r="383" spans="2:65" ht="14.4" x14ac:dyDescent="0.3">
      <c r="B383" s="263" t="s">
        <v>1376</v>
      </c>
      <c r="C383" s="264"/>
      <c r="D383" s="265"/>
      <c r="E383" s="87"/>
      <c r="F383" s="89"/>
      <c r="G383" s="87"/>
      <c r="H383" s="89"/>
      <c r="I383" s="87"/>
      <c r="J383" s="89"/>
      <c r="K383" s="87"/>
      <c r="L383" s="89"/>
      <c r="M383" s="87"/>
      <c r="N383" s="89"/>
      <c r="O383" s="87"/>
      <c r="P383" s="89"/>
      <c r="AD383" s="41">
        <f>ROW()</f>
        <v>383</v>
      </c>
      <c r="BB383" s="41" t="s">
        <v>1377</v>
      </c>
      <c r="BC383" s="41" t="s">
        <v>348</v>
      </c>
      <c r="BD383" s="42" t="b">
        <v>1</v>
      </c>
      <c r="BE383" s="41" t="str">
        <f>N239</f>
        <v>0.00</v>
      </c>
      <c r="BF383" s="41" t="str">
        <f>""&amp;N239</f>
        <v>0.00</v>
      </c>
      <c r="BG383" s="41" t="b">
        <v>0</v>
      </c>
      <c r="BH383" s="41" t="b">
        <v>0</v>
      </c>
      <c r="BK383" s="41" t="e">
        <f ca="1">_xlfn.FORMULATEXT(BE383)</f>
        <v>#N/A</v>
      </c>
      <c r="BL383" s="41" t="e">
        <f ca="1">_xlfn.FORMULATEXT(BE383)</f>
        <v>#N/A</v>
      </c>
      <c r="BM383" s="33"/>
    </row>
    <row r="384" spans="2:65" ht="14.4" x14ac:dyDescent="0.3">
      <c r="B384" s="263" t="s">
        <v>1378</v>
      </c>
      <c r="C384" s="264"/>
      <c r="D384" s="265"/>
      <c r="E384" s="87"/>
      <c r="F384" s="89"/>
      <c r="G384" s="87"/>
      <c r="H384" s="89"/>
      <c r="I384" s="87"/>
      <c r="J384" s="89"/>
      <c r="K384" s="87"/>
      <c r="L384" s="89"/>
      <c r="M384" s="87"/>
      <c r="N384" s="89"/>
      <c r="O384" s="87"/>
      <c r="P384" s="89"/>
      <c r="AD384" s="41">
        <f>ROW()</f>
        <v>384</v>
      </c>
      <c r="BB384" s="41" t="s">
        <v>1379</v>
      </c>
      <c r="BC384" s="41" t="s">
        <v>458</v>
      </c>
      <c r="BD384" s="42" t="b">
        <v>0</v>
      </c>
      <c r="BE384" s="41" t="s">
        <v>1380</v>
      </c>
      <c r="BF384" s="41" t="s">
        <v>1380</v>
      </c>
      <c r="BG384" s="41" t="b">
        <v>0</v>
      </c>
      <c r="BH384" s="41" t="b">
        <v>0</v>
      </c>
      <c r="BM384" s="33"/>
    </row>
    <row r="385" spans="1:65" ht="14.4" x14ac:dyDescent="0.3">
      <c r="B385" s="263" t="s">
        <v>1381</v>
      </c>
      <c r="C385" s="264"/>
      <c r="D385" s="265"/>
      <c r="E385" s="87"/>
      <c r="F385" s="89"/>
      <c r="G385" s="87"/>
      <c r="H385" s="89"/>
      <c r="I385" s="87"/>
      <c r="J385" s="89"/>
      <c r="K385" s="87"/>
      <c r="L385" s="89"/>
      <c r="M385" s="87"/>
      <c r="N385" s="89"/>
      <c r="O385" s="87"/>
      <c r="P385" s="89"/>
      <c r="AD385" s="41">
        <f>ROW()</f>
        <v>385</v>
      </c>
      <c r="BB385" s="41" t="s">
        <v>1382</v>
      </c>
      <c r="BC385" s="41" t="s">
        <v>348</v>
      </c>
      <c r="BD385" s="42" t="b">
        <v>1</v>
      </c>
      <c r="BE385" s="41" t="str">
        <f>E377</f>
        <v>2</v>
      </c>
      <c r="BF385" s="41" t="str">
        <f>""&amp;E377</f>
        <v>2</v>
      </c>
      <c r="BG385" s="41" t="s">
        <v>1383</v>
      </c>
      <c r="BH385" s="41" t="b">
        <v>0</v>
      </c>
      <c r="BK385" s="41" t="e">
        <f t="shared" ref="BK385:BK390" ca="1" si="56">_xlfn.FORMULATEXT(BE385)</f>
        <v>#N/A</v>
      </c>
      <c r="BL385" s="41" t="e">
        <f t="shared" ref="BL385:BL390" ca="1" si="57">_xlfn.FORMULATEXT(BE385)</f>
        <v>#N/A</v>
      </c>
      <c r="BM385" s="33"/>
    </row>
    <row r="386" spans="1:65" ht="14.4" x14ac:dyDescent="0.3">
      <c r="B386" s="263" t="s">
        <v>1384</v>
      </c>
      <c r="C386" s="264"/>
      <c r="D386" s="265"/>
      <c r="E386" s="87"/>
      <c r="F386" s="89"/>
      <c r="G386" s="87"/>
      <c r="H386" s="89"/>
      <c r="I386" s="87"/>
      <c r="J386" s="89"/>
      <c r="K386" s="87"/>
      <c r="L386" s="89"/>
      <c r="M386" s="87"/>
      <c r="N386" s="89"/>
      <c r="O386" s="87"/>
      <c r="P386" s="89"/>
      <c r="AD386" s="41">
        <f>ROW()</f>
        <v>386</v>
      </c>
      <c r="BB386" s="41" t="s">
        <v>1385</v>
      </c>
      <c r="BC386" s="41" t="s">
        <v>348</v>
      </c>
      <c r="BD386" s="42" t="b">
        <v>1</v>
      </c>
      <c r="BE386" s="41" t="str">
        <f>G377</f>
        <v>1</v>
      </c>
      <c r="BF386" s="41" t="str">
        <f>""&amp;G377</f>
        <v>1</v>
      </c>
      <c r="BG386" s="41" t="s">
        <v>1383</v>
      </c>
      <c r="BH386" s="41" t="b">
        <v>0</v>
      </c>
      <c r="BK386" s="41" t="e">
        <f t="shared" ca="1" si="56"/>
        <v>#N/A</v>
      </c>
      <c r="BL386" s="41" t="e">
        <f t="shared" ca="1" si="57"/>
        <v>#N/A</v>
      </c>
      <c r="BM386" s="33"/>
    </row>
    <row r="387" spans="1:65" ht="14.4" x14ac:dyDescent="0.3">
      <c r="B387" s="266" t="s">
        <v>1386</v>
      </c>
      <c r="C387" s="267"/>
      <c r="D387" s="268"/>
      <c r="E387" s="106" t="str">
        <f>TEXT(SUM(_xlfn.NUMBERVALUE(E377),_xlfn.NUMBERVALUE(E378),_xlfn.NUMBERVALUE(E381)),"0")</f>
        <v>2</v>
      </c>
      <c r="F387" s="107"/>
      <c r="G387" s="106" t="str">
        <f>TEXT(SUM(_xlfn.NUMBERVALUE(G377),_xlfn.NUMBERVALUE(G378),_xlfn.NUMBERVALUE(G381)),"0")</f>
        <v>1</v>
      </c>
      <c r="H387" s="107"/>
      <c r="I387" s="106" t="str">
        <f>TEXT(SUM(_xlfn.NUMBERVALUE(I377),_xlfn.NUMBERVALUE(I378),_xlfn.NUMBERVALUE(I381)),"0")</f>
        <v>2</v>
      </c>
      <c r="J387" s="107"/>
      <c r="K387" s="106" t="str">
        <f>TEXT(SUM(_xlfn.NUMBERVALUE(K377),_xlfn.NUMBERVALUE(K378),_xlfn.NUMBERVALUE(K381)),"0")</f>
        <v>1</v>
      </c>
      <c r="L387" s="107"/>
      <c r="M387" s="106" t="str">
        <f>TEXT(SUM(_xlfn.NUMBERVALUE(M377),_xlfn.NUMBERVALUE(M378),_xlfn.NUMBERVALUE(M381)),"0.00")</f>
        <v>17.81</v>
      </c>
      <c r="N387" s="107"/>
      <c r="O387" s="106" t="str">
        <f>TEXT(SUM(_xlfn.NUMBERVALUE(O377),_xlfn.NUMBERVALUE(O378),_xlfn.NUMBERVALUE(O381)),"0.00")</f>
        <v>0.93</v>
      </c>
      <c r="P387" s="107"/>
      <c r="AD387" s="41">
        <f>ROW()</f>
        <v>387</v>
      </c>
      <c r="BB387" s="41" t="s">
        <v>1387</v>
      </c>
      <c r="BC387" s="41" t="s">
        <v>348</v>
      </c>
      <c r="BD387" s="42" t="b">
        <v>1</v>
      </c>
      <c r="BE387" s="41" t="str">
        <f>I377</f>
        <v>2</v>
      </c>
      <c r="BF387" s="41" t="str">
        <f>""&amp;I377</f>
        <v>2</v>
      </c>
      <c r="BG387" s="41" t="s">
        <v>1383</v>
      </c>
      <c r="BH387" s="41" t="b">
        <v>0</v>
      </c>
      <c r="BK387" s="41" t="e">
        <f t="shared" ca="1" si="56"/>
        <v>#N/A</v>
      </c>
      <c r="BL387" s="41" t="e">
        <f t="shared" ca="1" si="57"/>
        <v>#N/A</v>
      </c>
      <c r="BM387" s="33"/>
    </row>
    <row r="388" spans="1:65" ht="14.4" x14ac:dyDescent="0.3">
      <c r="AD388" s="41">
        <f>ROW()</f>
        <v>388</v>
      </c>
      <c r="BB388" s="41" t="s">
        <v>1388</v>
      </c>
      <c r="BC388" s="41" t="s">
        <v>348</v>
      </c>
      <c r="BD388" s="42" t="b">
        <v>1</v>
      </c>
      <c r="BE388" s="41" t="str">
        <f>K377</f>
        <v>1</v>
      </c>
      <c r="BF388" s="41" t="str">
        <f>""&amp;K377</f>
        <v>1</v>
      </c>
      <c r="BG388" s="41" t="s">
        <v>1383</v>
      </c>
      <c r="BH388" s="41" t="b">
        <v>0</v>
      </c>
      <c r="BK388" s="41" t="e">
        <f t="shared" ca="1" si="56"/>
        <v>#N/A</v>
      </c>
      <c r="BL388" s="41" t="e">
        <f t="shared" ca="1" si="57"/>
        <v>#N/A</v>
      </c>
      <c r="BM388" s="33"/>
    </row>
    <row r="389" spans="1:65" ht="14.4" x14ac:dyDescent="0.3">
      <c r="B389" s="47" t="s">
        <v>1389</v>
      </c>
      <c r="N389" s="131" t="s">
        <v>40</v>
      </c>
      <c r="O389" s="132"/>
      <c r="P389" s="133"/>
      <c r="AD389" s="41">
        <f>ROW()</f>
        <v>389</v>
      </c>
      <c r="BB389" s="41" t="s">
        <v>1391</v>
      </c>
      <c r="BC389" s="41" t="s">
        <v>348</v>
      </c>
      <c r="BD389" s="42" t="b">
        <v>1</v>
      </c>
      <c r="BE389" s="41" t="str">
        <f>M377</f>
        <v>17.81</v>
      </c>
      <c r="BF389" s="41" t="str">
        <f>""&amp;M377</f>
        <v>17.81</v>
      </c>
      <c r="BG389" s="41" t="s">
        <v>1383</v>
      </c>
      <c r="BH389" s="41" t="b">
        <v>0</v>
      </c>
      <c r="BK389" s="41" t="e">
        <f t="shared" ca="1" si="56"/>
        <v>#N/A</v>
      </c>
      <c r="BL389" s="41" t="e">
        <f t="shared" ca="1" si="57"/>
        <v>#N/A</v>
      </c>
      <c r="BM389" s="33"/>
    </row>
    <row r="390" spans="1:65" ht="14.4" x14ac:dyDescent="0.3">
      <c r="A390" s="55" t="s">
        <v>757</v>
      </c>
      <c r="B390" s="47" t="s">
        <v>1393</v>
      </c>
      <c r="AD390" s="41">
        <f>ROW()</f>
        <v>390</v>
      </c>
      <c r="BB390" s="41" t="s">
        <v>1394</v>
      </c>
      <c r="BC390" s="41" t="s">
        <v>348</v>
      </c>
      <c r="BD390" s="42" t="b">
        <v>1</v>
      </c>
      <c r="BE390" s="41" t="str">
        <f>O377</f>
        <v>0.93</v>
      </c>
      <c r="BF390" s="41" t="str">
        <f>""&amp;O377</f>
        <v>0.93</v>
      </c>
      <c r="BG390" s="41" t="s">
        <v>1383</v>
      </c>
      <c r="BH390" s="41" t="b">
        <v>0</v>
      </c>
      <c r="BK390" s="41" t="e">
        <f t="shared" ca="1" si="56"/>
        <v>#N/A</v>
      </c>
      <c r="BL390" s="41" t="e">
        <f t="shared" ca="1" si="57"/>
        <v>#N/A</v>
      </c>
      <c r="BM390" s="33"/>
    </row>
    <row r="391" spans="1:65" ht="14.4" x14ac:dyDescent="0.3">
      <c r="A391" s="55" t="s">
        <v>757</v>
      </c>
      <c r="B391" s="45" t="s">
        <v>1395</v>
      </c>
      <c r="AD391" s="41">
        <f>ROW()</f>
        <v>391</v>
      </c>
      <c r="BB391" s="41" t="s">
        <v>1396</v>
      </c>
      <c r="BC391" s="41" t="s">
        <v>458</v>
      </c>
      <c r="BD391" s="42" t="b">
        <v>0</v>
      </c>
      <c r="BE391" s="41" t="s">
        <v>1397</v>
      </c>
      <c r="BF391" s="41" t="s">
        <v>1397</v>
      </c>
      <c r="BG391" s="41" t="b">
        <v>0</v>
      </c>
      <c r="BH391" s="41" t="b">
        <v>0</v>
      </c>
      <c r="BM391" s="33"/>
    </row>
    <row r="392" spans="1:65" ht="14.4" x14ac:dyDescent="0.3">
      <c r="A392" s="55" t="s">
        <v>757</v>
      </c>
      <c r="AD392" s="41">
        <f>ROW()</f>
        <v>392</v>
      </c>
      <c r="BB392" s="41" t="s">
        <v>1398</v>
      </c>
      <c r="BC392" s="41" t="s">
        <v>348</v>
      </c>
      <c r="BD392" s="42" t="b">
        <v>1</v>
      </c>
      <c r="BE392" s="67" t="str">
        <f>E378</f>
        <v>0</v>
      </c>
      <c r="BF392" s="67" t="str">
        <f>""&amp;E378</f>
        <v>0</v>
      </c>
      <c r="BG392" s="41" t="b">
        <v>0</v>
      </c>
      <c r="BH392" s="41" t="b">
        <v>0</v>
      </c>
      <c r="BK392" s="41" t="e">
        <f ca="1">_xlfn.FORMULATEXT(BE392)</f>
        <v>#N/A</v>
      </c>
      <c r="BL392" s="41" t="e">
        <f ca="1">_xlfn.FORMULATEXT(BE392)</f>
        <v>#N/A</v>
      </c>
      <c r="BM392" s="33"/>
    </row>
    <row r="393" spans="1:65" ht="44.55" customHeight="1" x14ac:dyDescent="0.3">
      <c r="A393" s="55" t="s">
        <v>757</v>
      </c>
      <c r="B393" s="102" t="s">
        <v>1399</v>
      </c>
      <c r="C393" s="102"/>
      <c r="D393" s="102"/>
      <c r="E393" s="102" t="s">
        <v>1400</v>
      </c>
      <c r="F393" s="102"/>
      <c r="G393" s="102"/>
      <c r="H393" s="102" t="s">
        <v>1401</v>
      </c>
      <c r="I393" s="102"/>
      <c r="J393" s="102"/>
      <c r="K393" s="102" t="s">
        <v>1402</v>
      </c>
      <c r="L393" s="102"/>
      <c r="M393" s="102"/>
      <c r="N393" s="108" t="s">
        <v>1403</v>
      </c>
      <c r="O393" s="108"/>
      <c r="P393" s="108"/>
      <c r="Q393" s="68"/>
      <c r="R393" s="68"/>
      <c r="S393" s="68"/>
      <c r="AD393" s="41">
        <f>ROW()</f>
        <v>393</v>
      </c>
      <c r="BB393" s="41" t="s">
        <v>1404</v>
      </c>
      <c r="BC393" s="41" t="s">
        <v>348</v>
      </c>
      <c r="BD393" s="42" t="b">
        <v>1</v>
      </c>
      <c r="BE393" s="67" t="str">
        <f>G378</f>
        <v>0</v>
      </c>
      <c r="BF393" s="67" t="str">
        <f>""&amp;G378</f>
        <v>0</v>
      </c>
      <c r="BG393" s="41" t="b">
        <v>0</v>
      </c>
      <c r="BH393" s="41" t="b">
        <v>0</v>
      </c>
      <c r="BK393" s="41" t="e">
        <f ca="1">_xlfn.FORMULATEXT(BE393)</f>
        <v>#N/A</v>
      </c>
      <c r="BL393" s="41" t="e">
        <f ca="1">_xlfn.FORMULATEXT(BE393)</f>
        <v>#N/A</v>
      </c>
      <c r="BM393" s="33"/>
    </row>
    <row r="394" spans="1:65" ht="29.55" customHeight="1" x14ac:dyDescent="0.3">
      <c r="A394" s="55" t="s">
        <v>757</v>
      </c>
      <c r="B394" s="135" t="s">
        <v>1501</v>
      </c>
      <c r="C394" s="136"/>
      <c r="D394" s="137"/>
      <c r="E394" s="118" t="s">
        <v>1406</v>
      </c>
      <c r="F394" s="119"/>
      <c r="G394" s="120"/>
      <c r="H394" s="118" t="s">
        <v>353</v>
      </c>
      <c r="I394" s="119"/>
      <c r="J394" s="120"/>
      <c r="K394" s="138" t="s">
        <v>1408</v>
      </c>
      <c r="L394" s="139"/>
      <c r="M394" s="140"/>
      <c r="N394" s="118"/>
      <c r="O394" s="119"/>
      <c r="P394" s="120"/>
      <c r="AD394" s="41">
        <f>ROW()</f>
        <v>394</v>
      </c>
      <c r="BB394" s="41" t="s">
        <v>1410</v>
      </c>
      <c r="BC394" s="41" t="s">
        <v>348</v>
      </c>
      <c r="BD394" s="42" t="b">
        <v>1</v>
      </c>
      <c r="BE394" s="67" t="str">
        <f>I378</f>
        <v>0</v>
      </c>
      <c r="BF394" s="67" t="str">
        <f>""&amp;I378</f>
        <v>0</v>
      </c>
      <c r="BG394" s="41" t="b">
        <v>0</v>
      </c>
      <c r="BH394" s="41" t="b">
        <v>0</v>
      </c>
      <c r="BK394" s="41" t="e">
        <f ca="1">_xlfn.FORMULATEXT(BE394)</f>
        <v>#N/A</v>
      </c>
      <c r="BL394" s="41" t="e">
        <f ca="1">_xlfn.FORMULATEXT(BE394)</f>
        <v>#N/A</v>
      </c>
      <c r="BM394" s="33"/>
    </row>
    <row r="395" spans="1:65" ht="29.55" customHeight="1" x14ac:dyDescent="0.3">
      <c r="B395" s="135" t="s">
        <v>1500</v>
      </c>
      <c r="C395" s="136"/>
      <c r="D395" s="137"/>
      <c r="E395" s="118" t="s">
        <v>1409</v>
      </c>
      <c r="F395" s="119"/>
      <c r="G395" s="120"/>
      <c r="H395" s="118" t="s">
        <v>385</v>
      </c>
      <c r="I395" s="119"/>
      <c r="J395" s="120"/>
      <c r="K395" s="138" t="s">
        <v>1407</v>
      </c>
      <c r="L395" s="139"/>
      <c r="M395" s="140"/>
      <c r="N395" s="118"/>
      <c r="O395" s="119"/>
      <c r="P395" s="120"/>
      <c r="BD395" s="42"/>
      <c r="BE395" s="67"/>
      <c r="BF395" s="67"/>
      <c r="BM395" s="33"/>
    </row>
    <row r="396" spans="1:65" ht="29.55" customHeight="1" x14ac:dyDescent="0.3">
      <c r="B396" s="135" t="s">
        <v>1333</v>
      </c>
      <c r="C396" s="136"/>
      <c r="D396" s="137"/>
      <c r="E396" s="118" t="s">
        <v>1405</v>
      </c>
      <c r="F396" s="119"/>
      <c r="G396" s="120"/>
      <c r="H396" s="118" t="s">
        <v>353</v>
      </c>
      <c r="I396" s="119"/>
      <c r="J396" s="120"/>
      <c r="K396" s="138" t="s">
        <v>1554</v>
      </c>
      <c r="L396" s="139"/>
      <c r="M396" s="140"/>
      <c r="N396" s="118"/>
      <c r="O396" s="119"/>
      <c r="P396" s="120"/>
      <c r="BD396" s="42"/>
      <c r="BE396" s="67"/>
      <c r="BF396" s="67"/>
      <c r="BM396" s="33"/>
    </row>
    <row r="397" spans="1:65" ht="14.4" x14ac:dyDescent="0.3">
      <c r="AD397" s="41">
        <f>ROW()</f>
        <v>397</v>
      </c>
      <c r="BB397" s="41" t="s">
        <v>1411</v>
      </c>
      <c r="BC397" s="41" t="s">
        <v>348</v>
      </c>
      <c r="BD397" s="42" t="b">
        <v>1</v>
      </c>
      <c r="BE397" s="67" t="str">
        <f>K378</f>
        <v>0</v>
      </c>
      <c r="BF397" s="67" t="str">
        <f>""&amp;K378</f>
        <v>0</v>
      </c>
      <c r="BG397" s="41" t="b">
        <v>0</v>
      </c>
      <c r="BH397" s="41" t="b">
        <v>0</v>
      </c>
      <c r="BK397" s="41" t="e">
        <f ca="1">_xlfn.FORMULATEXT(BE397)</f>
        <v>#N/A</v>
      </c>
      <c r="BL397" s="41" t="e">
        <f ca="1">_xlfn.FORMULATEXT(BE397)</f>
        <v>#N/A</v>
      </c>
      <c r="BM397" s="33"/>
    </row>
    <row r="398" spans="1:65" ht="14.4" x14ac:dyDescent="0.3">
      <c r="B398" s="45" t="s">
        <v>1412</v>
      </c>
      <c r="N398" s="131" t="s">
        <v>973</v>
      </c>
      <c r="O398" s="132"/>
      <c r="P398" s="133"/>
      <c r="AD398" s="41">
        <f>ROW()</f>
        <v>398</v>
      </c>
      <c r="BB398" s="41" t="s">
        <v>1414</v>
      </c>
      <c r="BC398" s="41" t="s">
        <v>348</v>
      </c>
      <c r="BD398" s="42" t="b">
        <v>1</v>
      </c>
      <c r="BE398" s="67" t="str">
        <f>M378</f>
        <v>0.00</v>
      </c>
      <c r="BF398" s="67" t="str">
        <f>""&amp;M378</f>
        <v>0.00</v>
      </c>
      <c r="BG398" s="41" t="b">
        <v>0</v>
      </c>
      <c r="BH398" s="41" t="b">
        <v>0</v>
      </c>
      <c r="BK398" s="41" t="e">
        <f ca="1">_xlfn.FORMULATEXT(BE398)</f>
        <v>#N/A</v>
      </c>
      <c r="BL398" s="41" t="e">
        <f ca="1">_xlfn.FORMULATEXT(BE398)</f>
        <v>#N/A</v>
      </c>
      <c r="BM398" s="33"/>
    </row>
    <row r="399" spans="1:65" ht="14.4" hidden="1" x14ac:dyDescent="0.3">
      <c r="A399" s="55" t="s">
        <v>757</v>
      </c>
      <c r="AD399" s="41">
        <f>ROW()</f>
        <v>399</v>
      </c>
      <c r="BB399" s="41" t="s">
        <v>1416</v>
      </c>
      <c r="BC399" s="41" t="s">
        <v>348</v>
      </c>
      <c r="BD399" s="42" t="b">
        <v>1</v>
      </c>
      <c r="BE399" s="67" t="str">
        <f>O378</f>
        <v>0.00</v>
      </c>
      <c r="BF399" s="67" t="str">
        <f>""&amp;O378</f>
        <v>0.00</v>
      </c>
      <c r="BG399" s="41" t="b">
        <v>0</v>
      </c>
      <c r="BH399" s="41" t="b">
        <v>0</v>
      </c>
      <c r="BK399" s="41" t="e">
        <f ca="1">_xlfn.FORMULATEXT(BE399)</f>
        <v>#N/A</v>
      </c>
      <c r="BL399" s="41" t="e">
        <f ca="1">_xlfn.FORMULATEXT(BE399)</f>
        <v>#N/A</v>
      </c>
      <c r="BM399" s="33"/>
    </row>
    <row r="400" spans="1:65" ht="43.5" hidden="1" customHeight="1" x14ac:dyDescent="0.3">
      <c r="A400" s="55" t="s">
        <v>757</v>
      </c>
      <c r="B400" s="102" t="s">
        <v>1417</v>
      </c>
      <c r="C400" s="102"/>
      <c r="D400" s="102"/>
      <c r="E400" s="102" t="s">
        <v>1400</v>
      </c>
      <c r="F400" s="102"/>
      <c r="G400" s="102"/>
      <c r="H400" s="108" t="s">
        <v>1418</v>
      </c>
      <c r="I400" s="108"/>
      <c r="J400" s="108"/>
      <c r="K400" s="108"/>
      <c r="L400" s="108" t="s">
        <v>1419</v>
      </c>
      <c r="M400" s="108"/>
      <c r="N400" s="108"/>
      <c r="O400" s="108"/>
      <c r="P400" s="108" t="s">
        <v>1420</v>
      </c>
      <c r="Q400" s="108"/>
      <c r="R400" s="108"/>
      <c r="S400" s="108"/>
      <c r="AD400" s="41">
        <f>ROW()</f>
        <v>400</v>
      </c>
      <c r="BB400" s="41" t="s">
        <v>1421</v>
      </c>
      <c r="BC400" s="41" t="s">
        <v>458</v>
      </c>
      <c r="BD400" s="42" t="b">
        <v>0</v>
      </c>
      <c r="BE400" s="41" t="s">
        <v>1422</v>
      </c>
      <c r="BF400" s="41" t="s">
        <v>1422</v>
      </c>
      <c r="BG400" s="41" t="b">
        <v>0</v>
      </c>
      <c r="BH400" s="41" t="b">
        <v>0</v>
      </c>
      <c r="BK400" s="41" t="s">
        <v>460</v>
      </c>
      <c r="BL400" s="41" t="s">
        <v>460</v>
      </c>
      <c r="BM400" s="33"/>
    </row>
    <row r="401" spans="1:65" ht="29.55" hidden="1" customHeight="1" x14ac:dyDescent="0.3">
      <c r="A401" s="55" t="s">
        <v>757</v>
      </c>
      <c r="B401" s="135"/>
      <c r="C401" s="136"/>
      <c r="D401" s="137"/>
      <c r="E401" s="118"/>
      <c r="F401" s="119"/>
      <c r="G401" s="120"/>
      <c r="H401" s="118"/>
      <c r="I401" s="119"/>
      <c r="J401" s="119"/>
      <c r="K401" s="120"/>
      <c r="L401" s="118"/>
      <c r="M401" s="119"/>
      <c r="N401" s="119"/>
      <c r="O401" s="120"/>
      <c r="P401" s="118"/>
      <c r="Q401" s="119"/>
      <c r="R401" s="119"/>
      <c r="S401" s="120"/>
      <c r="AD401" s="41">
        <f>ROW()</f>
        <v>401</v>
      </c>
      <c r="BB401" s="41" t="s">
        <v>1428</v>
      </c>
      <c r="BC401" s="41" t="s">
        <v>348</v>
      </c>
      <c r="BD401" s="42" t="b">
        <v>1</v>
      </c>
      <c r="BE401" s="41">
        <f>E379</f>
        <v>0</v>
      </c>
      <c r="BF401" s="41" t="str">
        <f>""&amp;E379</f>
        <v/>
      </c>
      <c r="BG401" s="41" t="s">
        <v>1383</v>
      </c>
      <c r="BH401" s="41" t="b">
        <v>0</v>
      </c>
      <c r="BK401" s="41" t="e">
        <f t="shared" ref="BK401:BK406" ca="1" si="58">_xlfn.FORMULATEXT(BE401)</f>
        <v>#N/A</v>
      </c>
      <c r="BL401" s="41" t="e">
        <f t="shared" ref="BL401:BL406" ca="1" si="59">_xlfn.FORMULATEXT(BE401)</f>
        <v>#N/A</v>
      </c>
      <c r="BM401" s="33"/>
    </row>
    <row r="402" spans="1:65" ht="14.4" x14ac:dyDescent="0.3">
      <c r="AD402" s="41">
        <f>ROW()</f>
        <v>402</v>
      </c>
      <c r="BB402" s="41" t="s">
        <v>1429</v>
      </c>
      <c r="BC402" s="41" t="s">
        <v>348</v>
      </c>
      <c r="BD402" s="42" t="b">
        <v>1</v>
      </c>
      <c r="BE402" s="41">
        <f>G379</f>
        <v>0</v>
      </c>
      <c r="BF402" s="41" t="str">
        <f>""&amp;G379</f>
        <v/>
      </c>
      <c r="BG402" s="41" t="s">
        <v>1383</v>
      </c>
      <c r="BH402" s="41" t="b">
        <v>0</v>
      </c>
      <c r="BK402" s="41" t="e">
        <f t="shared" ca="1" si="58"/>
        <v>#N/A</v>
      </c>
      <c r="BL402" s="41" t="e">
        <f t="shared" ca="1" si="59"/>
        <v>#N/A</v>
      </c>
      <c r="BM402" s="33"/>
    </row>
    <row r="403" spans="1:65" ht="14.4" x14ac:dyDescent="0.3">
      <c r="B403" s="45" t="s">
        <v>1430</v>
      </c>
      <c r="AD403" s="41">
        <f>ROW()</f>
        <v>403</v>
      </c>
      <c r="BB403" s="41" t="s">
        <v>1431</v>
      </c>
      <c r="BC403" s="41" t="s">
        <v>348</v>
      </c>
      <c r="BD403" s="42" t="b">
        <v>1</v>
      </c>
      <c r="BE403" s="41">
        <f>I379</f>
        <v>0</v>
      </c>
      <c r="BF403" s="41" t="str">
        <f>""&amp;I379</f>
        <v/>
      </c>
      <c r="BG403" s="41" t="s">
        <v>1383</v>
      </c>
      <c r="BH403" s="41" t="b">
        <v>0</v>
      </c>
      <c r="BK403" s="41" t="e">
        <f t="shared" ca="1" si="58"/>
        <v>#N/A</v>
      </c>
      <c r="BL403" s="41" t="e">
        <f t="shared" ca="1" si="59"/>
        <v>#N/A</v>
      </c>
      <c r="BM403" s="33"/>
    </row>
    <row r="404" spans="1:65" ht="14.4" x14ac:dyDescent="0.3">
      <c r="AD404" s="41">
        <f>ROW()</f>
        <v>404</v>
      </c>
      <c r="BB404" s="41" t="s">
        <v>1432</v>
      </c>
      <c r="BC404" s="41" t="s">
        <v>348</v>
      </c>
      <c r="BD404" s="42" t="b">
        <v>1</v>
      </c>
      <c r="BE404" s="41">
        <f>K379</f>
        <v>0</v>
      </c>
      <c r="BF404" s="41" t="str">
        <f>""&amp;K379</f>
        <v/>
      </c>
      <c r="BG404" s="41" t="s">
        <v>1383</v>
      </c>
      <c r="BH404" s="41" t="b">
        <v>0</v>
      </c>
      <c r="BK404" s="41" t="e">
        <f t="shared" ca="1" si="58"/>
        <v>#N/A</v>
      </c>
      <c r="BL404" s="41" t="e">
        <f t="shared" ca="1" si="59"/>
        <v>#N/A</v>
      </c>
      <c r="BM404" s="33"/>
    </row>
    <row r="405" spans="1:65" ht="14.55" customHeight="1" x14ac:dyDescent="0.3">
      <c r="B405" s="45" t="s">
        <v>1433</v>
      </c>
      <c r="AD405" s="41">
        <f>ROW()</f>
        <v>405</v>
      </c>
      <c r="BB405" s="41" t="s">
        <v>1434</v>
      </c>
      <c r="BC405" s="41" t="s">
        <v>348</v>
      </c>
      <c r="BD405" s="42" t="b">
        <v>1</v>
      </c>
      <c r="BE405" s="41">
        <f>M379</f>
        <v>0</v>
      </c>
      <c r="BF405" s="41" t="str">
        <f>""&amp;M379</f>
        <v/>
      </c>
      <c r="BG405" s="41" t="s">
        <v>1383</v>
      </c>
      <c r="BH405" s="41" t="b">
        <v>0</v>
      </c>
      <c r="BK405" s="41" t="e">
        <f t="shared" ca="1" si="58"/>
        <v>#N/A</v>
      </c>
      <c r="BL405" s="41" t="e">
        <f t="shared" ca="1" si="59"/>
        <v>#N/A</v>
      </c>
      <c r="BM405" s="33"/>
    </row>
    <row r="406" spans="1:65" ht="14.4" x14ac:dyDescent="0.3">
      <c r="AD406" s="41">
        <f>ROW()</f>
        <v>406</v>
      </c>
      <c r="BB406" s="41" t="s">
        <v>1435</v>
      </c>
      <c r="BC406" s="41" t="s">
        <v>348</v>
      </c>
      <c r="BD406" s="42" t="b">
        <v>1</v>
      </c>
      <c r="BE406" s="41">
        <f>O379</f>
        <v>0</v>
      </c>
      <c r="BF406" s="41" t="str">
        <f>""&amp;O379</f>
        <v/>
      </c>
      <c r="BG406" s="41" t="s">
        <v>1383</v>
      </c>
      <c r="BH406" s="41" t="b">
        <v>0</v>
      </c>
      <c r="BK406" s="41" t="e">
        <f t="shared" ca="1" si="58"/>
        <v>#N/A</v>
      </c>
      <c r="BL406" s="41" t="e">
        <f t="shared" ca="1" si="59"/>
        <v>#N/A</v>
      </c>
      <c r="BM406" s="33"/>
    </row>
    <row r="407" spans="1:65" ht="14.4" x14ac:dyDescent="0.3">
      <c r="B407" s="47" t="s">
        <v>1436</v>
      </c>
      <c r="N407" s="131" t="s">
        <v>44</v>
      </c>
      <c r="O407" s="132"/>
      <c r="P407" s="133"/>
      <c r="AD407" s="41">
        <f>ROW()</f>
        <v>407</v>
      </c>
      <c r="BB407" s="41" t="s">
        <v>1438</v>
      </c>
      <c r="BC407" s="41" t="s">
        <v>458</v>
      </c>
      <c r="BD407" s="42" t="b">
        <v>0</v>
      </c>
      <c r="BE407" s="41" t="s">
        <v>1439</v>
      </c>
      <c r="BF407" s="41" t="s">
        <v>1439</v>
      </c>
      <c r="BG407" s="41" t="b">
        <v>0</v>
      </c>
      <c r="BH407" s="41" t="b">
        <v>0</v>
      </c>
      <c r="BK407" s="41" t="s">
        <v>460</v>
      </c>
      <c r="BL407" s="41" t="s">
        <v>460</v>
      </c>
      <c r="BM407" s="33"/>
    </row>
    <row r="408" spans="1:65" ht="14.4" x14ac:dyDescent="0.3">
      <c r="A408" s="55" t="s">
        <v>757</v>
      </c>
      <c r="AD408" s="41">
        <f>ROW()</f>
        <v>408</v>
      </c>
      <c r="BB408" s="41" t="s">
        <v>1441</v>
      </c>
      <c r="BC408" s="41" t="s">
        <v>348</v>
      </c>
      <c r="BD408" s="42" t="b">
        <v>1</v>
      </c>
      <c r="BE408" s="41">
        <f>E380</f>
        <v>0</v>
      </c>
      <c r="BF408" s="41" t="str">
        <f>""&amp;E380</f>
        <v/>
      </c>
      <c r="BG408" s="41" t="s">
        <v>1383</v>
      </c>
      <c r="BH408" s="41" t="b">
        <v>0</v>
      </c>
      <c r="BK408" s="41" t="e">
        <f t="shared" ref="BK408:BK413" ca="1" si="60">_xlfn.FORMULATEXT(BE408)</f>
        <v>#N/A</v>
      </c>
      <c r="BL408" s="41" t="e">
        <f t="shared" ref="BL408:BL413" ca="1" si="61">_xlfn.FORMULATEXT(BE408)</f>
        <v>#N/A</v>
      </c>
      <c r="BM408" s="33"/>
    </row>
    <row r="409" spans="1:65" ht="14.4" x14ac:dyDescent="0.3">
      <c r="A409" s="55" t="s">
        <v>757</v>
      </c>
      <c r="B409" s="151" t="s">
        <v>1442</v>
      </c>
      <c r="C409" s="151"/>
      <c r="D409" s="151"/>
      <c r="E409" s="105" t="s">
        <v>1443</v>
      </c>
      <c r="F409" s="105"/>
      <c r="G409" s="105"/>
      <c r="H409" s="105" t="s">
        <v>1444</v>
      </c>
      <c r="I409" s="105"/>
      <c r="J409" s="105"/>
      <c r="K409" s="151" t="s">
        <v>1445</v>
      </c>
      <c r="L409" s="151"/>
      <c r="M409" s="151"/>
      <c r="N409" s="151"/>
      <c r="O409" s="151"/>
      <c r="P409" s="151"/>
      <c r="AD409" s="41">
        <f>ROW()</f>
        <v>409</v>
      </c>
      <c r="BB409" s="41" t="s">
        <v>1446</v>
      </c>
      <c r="BC409" s="41" t="s">
        <v>348</v>
      </c>
      <c r="BD409" s="42" t="b">
        <v>1</v>
      </c>
      <c r="BE409" s="41">
        <f>G380</f>
        <v>0</v>
      </c>
      <c r="BF409" s="41" t="str">
        <f>""&amp;G380</f>
        <v/>
      </c>
      <c r="BG409" s="41" t="s">
        <v>1383</v>
      </c>
      <c r="BH409" s="41" t="b">
        <v>0</v>
      </c>
      <c r="BK409" s="41" t="e">
        <f t="shared" ca="1" si="60"/>
        <v>#N/A</v>
      </c>
      <c r="BL409" s="41" t="e">
        <f t="shared" ca="1" si="61"/>
        <v>#N/A</v>
      </c>
      <c r="BM409" s="33"/>
    </row>
    <row r="410" spans="1:65" ht="30.45" customHeight="1" x14ac:dyDescent="0.3">
      <c r="A410" s="55" t="s">
        <v>757</v>
      </c>
      <c r="B410" s="102"/>
      <c r="C410" s="102"/>
      <c r="D410" s="102"/>
      <c r="E410" s="108"/>
      <c r="F410" s="108"/>
      <c r="G410" s="108"/>
      <c r="H410" s="108"/>
      <c r="I410" s="108"/>
      <c r="J410" s="108"/>
      <c r="K410" s="108" t="s">
        <v>1447</v>
      </c>
      <c r="L410" s="108"/>
      <c r="M410" s="108"/>
      <c r="N410" s="102" t="s">
        <v>1448</v>
      </c>
      <c r="O410" s="102"/>
      <c r="P410" s="102"/>
      <c r="AD410" s="41">
        <f>ROW()</f>
        <v>410</v>
      </c>
      <c r="BB410" s="41" t="s">
        <v>1449</v>
      </c>
      <c r="BC410" s="41" t="s">
        <v>348</v>
      </c>
      <c r="BD410" s="42" t="b">
        <v>1</v>
      </c>
      <c r="BE410" s="41">
        <f>I380</f>
        <v>0</v>
      </c>
      <c r="BF410" s="41" t="str">
        <f>""&amp;I380</f>
        <v/>
      </c>
      <c r="BG410" s="41" t="s">
        <v>1383</v>
      </c>
      <c r="BH410" s="41" t="b">
        <v>0</v>
      </c>
      <c r="BK410" s="41" t="e">
        <f t="shared" ca="1" si="60"/>
        <v>#N/A</v>
      </c>
      <c r="BL410" s="41" t="e">
        <f t="shared" ca="1" si="61"/>
        <v>#N/A</v>
      </c>
      <c r="BM410" s="33"/>
    </row>
    <row r="411" spans="1:65" ht="14.4" x14ac:dyDescent="0.3">
      <c r="A411" s="55" t="s">
        <v>757</v>
      </c>
      <c r="B411" s="90" t="s">
        <v>1932</v>
      </c>
      <c r="C411" s="91"/>
      <c r="D411" s="92"/>
      <c r="E411" s="90" t="s">
        <v>1933</v>
      </c>
      <c r="F411" s="91"/>
      <c r="G411" s="92"/>
      <c r="H411" s="87" t="s">
        <v>1934</v>
      </c>
      <c r="I411" s="88"/>
      <c r="J411" s="89"/>
      <c r="K411" s="87" t="s">
        <v>182</v>
      </c>
      <c r="L411" s="88"/>
      <c r="M411" s="89"/>
      <c r="N411" s="87" t="s">
        <v>1935</v>
      </c>
      <c r="O411" s="88"/>
      <c r="P411" s="89"/>
      <c r="AD411" s="41">
        <f>ROW()</f>
        <v>411</v>
      </c>
      <c r="BB411" s="41" t="s">
        <v>1451</v>
      </c>
      <c r="BC411" s="41" t="s">
        <v>348</v>
      </c>
      <c r="BD411" s="42" t="b">
        <v>1</v>
      </c>
      <c r="BE411" s="41">
        <f>K380</f>
        <v>0</v>
      </c>
      <c r="BF411" s="41" t="str">
        <f>""&amp;K380</f>
        <v/>
      </c>
      <c r="BG411" s="41" t="s">
        <v>1383</v>
      </c>
      <c r="BH411" s="41" t="b">
        <v>0</v>
      </c>
      <c r="BK411" s="41" t="e">
        <f t="shared" ca="1" si="60"/>
        <v>#N/A</v>
      </c>
      <c r="BL411" s="41" t="e">
        <f t="shared" ca="1" si="61"/>
        <v>#N/A</v>
      </c>
      <c r="BM411" s="33"/>
    </row>
    <row r="412" spans="1:65" ht="14.4" x14ac:dyDescent="0.3">
      <c r="AD412" s="41">
        <f>ROW()</f>
        <v>412</v>
      </c>
      <c r="BB412" s="41" t="s">
        <v>1452</v>
      </c>
      <c r="BC412" s="41" t="s">
        <v>348</v>
      </c>
      <c r="BD412" s="42" t="b">
        <v>1</v>
      </c>
      <c r="BE412" s="41">
        <f>M380</f>
        <v>0</v>
      </c>
      <c r="BF412" s="41" t="str">
        <f>""&amp;M380</f>
        <v/>
      </c>
      <c r="BG412" s="41" t="s">
        <v>1383</v>
      </c>
      <c r="BH412" s="41" t="b">
        <v>0</v>
      </c>
      <c r="BK412" s="41" t="e">
        <f t="shared" ca="1" si="60"/>
        <v>#N/A</v>
      </c>
      <c r="BL412" s="41" t="e">
        <f t="shared" ca="1" si="61"/>
        <v>#N/A</v>
      </c>
      <c r="BM412" s="33"/>
    </row>
    <row r="413" spans="1:65" ht="14.4" x14ac:dyDescent="0.3">
      <c r="B413" s="45" t="s">
        <v>1453</v>
      </c>
      <c r="AD413" s="41">
        <f>ROW()</f>
        <v>413</v>
      </c>
      <c r="BB413" s="41" t="s">
        <v>1454</v>
      </c>
      <c r="BC413" s="41" t="s">
        <v>348</v>
      </c>
      <c r="BD413" s="42" t="b">
        <v>1</v>
      </c>
      <c r="BE413" s="41">
        <f>O380</f>
        <v>0</v>
      </c>
      <c r="BF413" s="41" t="str">
        <f>""&amp;O380</f>
        <v/>
      </c>
      <c r="BG413" s="41" t="s">
        <v>1383</v>
      </c>
      <c r="BH413" s="41" t="b">
        <v>0</v>
      </c>
      <c r="BK413" s="41" t="e">
        <f t="shared" ca="1" si="60"/>
        <v>#N/A</v>
      </c>
      <c r="BL413" s="41" t="e">
        <f t="shared" ca="1" si="61"/>
        <v>#N/A</v>
      </c>
      <c r="BM413" s="33"/>
    </row>
    <row r="414" spans="1:65" ht="14.4" x14ac:dyDescent="0.3">
      <c r="AD414" s="41">
        <f>ROW()</f>
        <v>414</v>
      </c>
      <c r="BB414" s="41" t="s">
        <v>1455</v>
      </c>
      <c r="BC414" s="41" t="s">
        <v>458</v>
      </c>
      <c r="BD414" s="42" t="b">
        <v>0</v>
      </c>
      <c r="BE414" s="41" t="s">
        <v>1456</v>
      </c>
      <c r="BF414" s="41" t="s">
        <v>1456</v>
      </c>
      <c r="BG414" s="41" t="b">
        <v>0</v>
      </c>
      <c r="BH414" s="41" t="b">
        <v>0</v>
      </c>
      <c r="BK414" s="41" t="s">
        <v>460</v>
      </c>
      <c r="BL414" s="41" t="s">
        <v>460</v>
      </c>
      <c r="BM414" s="33"/>
    </row>
    <row r="415" spans="1:65" ht="14.4" x14ac:dyDescent="0.3">
      <c r="B415" s="47" t="s">
        <v>1436</v>
      </c>
      <c r="N415" s="131" t="s">
        <v>107</v>
      </c>
      <c r="O415" s="132"/>
      <c r="P415" s="133"/>
      <c r="AD415" s="41">
        <f>ROW()</f>
        <v>415</v>
      </c>
      <c r="BB415" s="41" t="s">
        <v>1458</v>
      </c>
      <c r="BC415" s="41" t="s">
        <v>348</v>
      </c>
      <c r="BD415" s="42" t="b">
        <v>1</v>
      </c>
      <c r="BE415" s="41" t="str">
        <f>E381</f>
        <v>0</v>
      </c>
      <c r="BF415" s="41" t="str">
        <f>""&amp;E381</f>
        <v>0</v>
      </c>
      <c r="BG415" s="41" t="b">
        <v>0</v>
      </c>
      <c r="BH415" s="41" t="b">
        <v>0</v>
      </c>
      <c r="BK415" s="41" t="e">
        <f ca="1">_xlfn.FORMULATEXT(BE415)</f>
        <v>#N/A</v>
      </c>
      <c r="BL415" s="41" t="e">
        <f ca="1">_xlfn.FORMULATEXT(BE415)</f>
        <v>#N/A</v>
      </c>
      <c r="BM415" s="33"/>
    </row>
    <row r="416" spans="1:65" ht="14.4" x14ac:dyDescent="0.3">
      <c r="A416" s="55" t="s">
        <v>757</v>
      </c>
      <c r="AD416" s="41">
        <f>ROW()</f>
        <v>416</v>
      </c>
      <c r="BB416" s="41" t="s">
        <v>1460</v>
      </c>
      <c r="BC416" s="41" t="s">
        <v>348</v>
      </c>
      <c r="BD416" s="42" t="b">
        <v>1</v>
      </c>
      <c r="BE416" s="41" t="str">
        <f>G381</f>
        <v>0</v>
      </c>
      <c r="BF416" s="41" t="str">
        <f>""&amp;G381</f>
        <v>0</v>
      </c>
      <c r="BG416" s="41" t="b">
        <v>0</v>
      </c>
      <c r="BH416" s="41" t="b">
        <v>0</v>
      </c>
      <c r="BK416" s="41" t="e">
        <f ca="1">_xlfn.FORMULATEXT(BE416)</f>
        <v>#N/A</v>
      </c>
      <c r="BL416" s="41" t="e">
        <f ca="1">_xlfn.FORMULATEXT(BE416)</f>
        <v>#N/A</v>
      </c>
      <c r="BM416" s="33"/>
    </row>
    <row r="417" spans="1:65" ht="14.4" x14ac:dyDescent="0.3">
      <c r="A417" s="55" t="s">
        <v>757</v>
      </c>
      <c r="B417" s="151" t="s">
        <v>1461</v>
      </c>
      <c r="C417" s="151"/>
      <c r="D417" s="105" t="s">
        <v>1443</v>
      </c>
      <c r="E417" s="105"/>
      <c r="F417" s="105"/>
      <c r="G417" s="105" t="s">
        <v>1462</v>
      </c>
      <c r="H417" s="105"/>
      <c r="I417" s="105"/>
      <c r="J417" s="151" t="s">
        <v>1445</v>
      </c>
      <c r="K417" s="151"/>
      <c r="L417" s="151"/>
      <c r="M417" s="151"/>
      <c r="N417" s="151"/>
      <c r="O417" s="151"/>
      <c r="P417" s="151"/>
      <c r="AD417" s="41">
        <f>ROW()</f>
        <v>417</v>
      </c>
      <c r="BB417" s="41" t="s">
        <v>1463</v>
      </c>
      <c r="BC417" s="41" t="s">
        <v>348</v>
      </c>
      <c r="BD417" s="42" t="b">
        <v>1</v>
      </c>
      <c r="BE417" s="41" t="str">
        <f>I381</f>
        <v>0</v>
      </c>
      <c r="BF417" s="41" t="str">
        <f>""&amp;I381</f>
        <v>0</v>
      </c>
      <c r="BG417" s="41" t="b">
        <v>0</v>
      </c>
      <c r="BH417" s="41" t="b">
        <v>0</v>
      </c>
      <c r="BK417" s="41" t="e">
        <f ca="1">_xlfn.FORMULATEXT(BE417)</f>
        <v>#N/A</v>
      </c>
      <c r="BL417" s="41" t="e">
        <f ca="1">_xlfn.FORMULATEXT(BE417)</f>
        <v>#N/A</v>
      </c>
      <c r="BM417" s="33"/>
    </row>
    <row r="418" spans="1:65" ht="12" customHeight="1" x14ac:dyDescent="0.3">
      <c r="A418" s="55" t="s">
        <v>757</v>
      </c>
      <c r="B418" s="102"/>
      <c r="C418" s="102"/>
      <c r="D418" s="108"/>
      <c r="E418" s="108"/>
      <c r="F418" s="108"/>
      <c r="G418" s="108"/>
      <c r="H418" s="108"/>
      <c r="I418" s="108"/>
      <c r="J418" s="108" t="s">
        <v>1464</v>
      </c>
      <c r="K418" s="108"/>
      <c r="L418" s="108"/>
      <c r="M418" s="102" t="s">
        <v>1465</v>
      </c>
      <c r="N418" s="102"/>
      <c r="O418" s="102"/>
      <c r="P418" s="102"/>
      <c r="AD418" s="41">
        <f>ROW()</f>
        <v>418</v>
      </c>
      <c r="BB418" s="41" t="s">
        <v>1466</v>
      </c>
      <c r="BC418" s="41" t="s">
        <v>348</v>
      </c>
      <c r="BD418" s="42" t="b">
        <v>1</v>
      </c>
      <c r="BE418" s="41" t="str">
        <f>K381</f>
        <v>0</v>
      </c>
      <c r="BF418" s="41" t="str">
        <f>""&amp;K381</f>
        <v>0</v>
      </c>
      <c r="BG418" s="41" t="b">
        <v>0</v>
      </c>
      <c r="BH418" s="41" t="b">
        <v>0</v>
      </c>
      <c r="BK418" s="41" t="e">
        <f ca="1">_xlfn.FORMULATEXT(BE418)</f>
        <v>#N/A</v>
      </c>
      <c r="BL418" s="41" t="e">
        <f ca="1">_xlfn.FORMULATEXT(BE418)</f>
        <v>#N/A</v>
      </c>
      <c r="BM418" s="33"/>
    </row>
    <row r="419" spans="1:65" ht="14.4" x14ac:dyDescent="0.3">
      <c r="A419" s="55" t="s">
        <v>757</v>
      </c>
      <c r="B419" s="131" t="s">
        <v>44</v>
      </c>
      <c r="C419" s="133"/>
      <c r="D419" s="90" t="s">
        <v>1936</v>
      </c>
      <c r="E419" s="91"/>
      <c r="F419" s="92"/>
      <c r="G419" s="87" t="s">
        <v>40</v>
      </c>
      <c r="H419" s="88"/>
      <c r="I419" s="89"/>
      <c r="J419" s="87" t="s">
        <v>40</v>
      </c>
      <c r="K419" s="88"/>
      <c r="L419" s="89"/>
      <c r="M419" s="131" t="str">
        <f t="shared" ref="M419:M428" si="62">IF(_xlfn.NUMBERVALUE(G419)=0,"0.00",TEXT((_xlfn.NUMBERVALUE(J419)/_xlfn.NUMBERVALUE(G419))*100,"0.00"))</f>
        <v>100.00</v>
      </c>
      <c r="N419" s="132"/>
      <c r="O419" s="132"/>
      <c r="P419" s="133"/>
      <c r="AD419" s="41">
        <f>ROW()</f>
        <v>419</v>
      </c>
      <c r="BB419" s="41" t="s">
        <v>1469</v>
      </c>
      <c r="BC419" s="41" t="s">
        <v>348</v>
      </c>
      <c r="BD419" s="42" t="b">
        <v>1</v>
      </c>
      <c r="BE419" s="41" t="str">
        <f>M381</f>
        <v>0.00</v>
      </c>
      <c r="BF419" s="41" t="str">
        <f>""&amp;M381</f>
        <v>0.00</v>
      </c>
      <c r="BG419" s="41" t="b">
        <v>0</v>
      </c>
      <c r="BH419" s="41" t="b">
        <v>0</v>
      </c>
      <c r="BK419" s="41" t="e">
        <f ca="1">_xlfn.FORMULATEXT(BE419)</f>
        <v>#N/A</v>
      </c>
      <c r="BL419" s="41" t="e">
        <f ca="1">_xlfn.FORMULATEXT(BE419)</f>
        <v>#N/A</v>
      </c>
      <c r="BM419" s="33"/>
    </row>
    <row r="420" spans="1:65" ht="14.4" x14ac:dyDescent="0.3">
      <c r="B420" s="131" t="s">
        <v>28</v>
      </c>
      <c r="C420" s="133"/>
      <c r="D420" s="90" t="s">
        <v>1937</v>
      </c>
      <c r="E420" s="91"/>
      <c r="F420" s="92"/>
      <c r="G420" s="87" t="s">
        <v>40</v>
      </c>
      <c r="H420" s="88"/>
      <c r="I420" s="89"/>
      <c r="J420" s="87" t="s">
        <v>40</v>
      </c>
      <c r="K420" s="88"/>
      <c r="L420" s="89"/>
      <c r="M420" s="131" t="str">
        <f t="shared" si="62"/>
        <v>100.00</v>
      </c>
      <c r="N420" s="132"/>
      <c r="O420" s="132"/>
      <c r="P420" s="133"/>
      <c r="BD420" s="42"/>
      <c r="BM420" s="33"/>
    </row>
    <row r="421" spans="1:65" ht="14.4" x14ac:dyDescent="0.3">
      <c r="B421" s="131" t="s">
        <v>40</v>
      </c>
      <c r="C421" s="133"/>
      <c r="D421" s="90" t="s">
        <v>1938</v>
      </c>
      <c r="E421" s="91"/>
      <c r="F421" s="92"/>
      <c r="G421" s="87" t="s">
        <v>40</v>
      </c>
      <c r="H421" s="88"/>
      <c r="I421" s="89"/>
      <c r="J421" s="87" t="s">
        <v>40</v>
      </c>
      <c r="K421" s="88"/>
      <c r="L421" s="89"/>
      <c r="M421" s="131" t="str">
        <f t="shared" si="62"/>
        <v>100.00</v>
      </c>
      <c r="N421" s="132"/>
      <c r="O421" s="132"/>
      <c r="P421" s="133"/>
      <c r="BD421" s="42"/>
      <c r="BM421" s="33"/>
    </row>
    <row r="422" spans="1:65" ht="14.4" x14ac:dyDescent="0.3">
      <c r="B422" s="131" t="s">
        <v>55</v>
      </c>
      <c r="C422" s="133"/>
      <c r="D422" s="90" t="s">
        <v>1939</v>
      </c>
      <c r="E422" s="91"/>
      <c r="F422" s="92"/>
      <c r="G422" s="87" t="s">
        <v>40</v>
      </c>
      <c r="H422" s="88"/>
      <c r="I422" s="89"/>
      <c r="J422" s="87" t="s">
        <v>40</v>
      </c>
      <c r="K422" s="88"/>
      <c r="L422" s="89"/>
      <c r="M422" s="131" t="str">
        <f t="shared" si="62"/>
        <v>100.00</v>
      </c>
      <c r="N422" s="132"/>
      <c r="O422" s="132"/>
      <c r="P422" s="133"/>
      <c r="BD422" s="42"/>
      <c r="BM422" s="33"/>
    </row>
    <row r="423" spans="1:65" ht="14.4" x14ac:dyDescent="0.3">
      <c r="B423" s="131" t="s">
        <v>759</v>
      </c>
      <c r="C423" s="133"/>
      <c r="D423" s="90" t="s">
        <v>1940</v>
      </c>
      <c r="E423" s="91"/>
      <c r="F423" s="92"/>
      <c r="G423" s="87" t="s">
        <v>40</v>
      </c>
      <c r="H423" s="88"/>
      <c r="I423" s="89"/>
      <c r="J423" s="87" t="s">
        <v>40</v>
      </c>
      <c r="K423" s="88"/>
      <c r="L423" s="89"/>
      <c r="M423" s="131" t="str">
        <f t="shared" si="62"/>
        <v>100.00</v>
      </c>
      <c r="N423" s="132"/>
      <c r="O423" s="132"/>
      <c r="P423" s="133"/>
      <c r="BD423" s="42"/>
      <c r="BM423" s="33"/>
    </row>
    <row r="424" spans="1:65" ht="14.4" x14ac:dyDescent="0.3">
      <c r="B424" s="131" t="s">
        <v>36</v>
      </c>
      <c r="C424" s="133"/>
      <c r="D424" s="90" t="s">
        <v>1941</v>
      </c>
      <c r="E424" s="91"/>
      <c r="F424" s="92"/>
      <c r="G424" s="87" t="s">
        <v>40</v>
      </c>
      <c r="H424" s="88"/>
      <c r="I424" s="89"/>
      <c r="J424" s="87" t="s">
        <v>40</v>
      </c>
      <c r="K424" s="88"/>
      <c r="L424" s="89"/>
      <c r="M424" s="131" t="str">
        <f t="shared" si="62"/>
        <v>100.00</v>
      </c>
      <c r="N424" s="132"/>
      <c r="O424" s="132"/>
      <c r="P424" s="133"/>
      <c r="BD424" s="42"/>
      <c r="BM424" s="33"/>
    </row>
    <row r="425" spans="1:65" ht="14.4" x14ac:dyDescent="0.3">
      <c r="B425" s="131" t="s">
        <v>756</v>
      </c>
      <c r="C425" s="133"/>
      <c r="D425" s="90" t="s">
        <v>1942</v>
      </c>
      <c r="E425" s="91"/>
      <c r="F425" s="92"/>
      <c r="G425" s="87" t="s">
        <v>40</v>
      </c>
      <c r="H425" s="88"/>
      <c r="I425" s="89"/>
      <c r="J425" s="87" t="s">
        <v>40</v>
      </c>
      <c r="K425" s="88"/>
      <c r="L425" s="89"/>
      <c r="M425" s="131" t="str">
        <f t="shared" si="62"/>
        <v>100.00</v>
      </c>
      <c r="N425" s="132"/>
      <c r="O425" s="132"/>
      <c r="P425" s="133"/>
      <c r="BD425" s="42"/>
      <c r="BM425" s="33"/>
    </row>
    <row r="426" spans="1:65" ht="14.4" x14ac:dyDescent="0.3">
      <c r="B426" s="131" t="s">
        <v>702</v>
      </c>
      <c r="C426" s="133"/>
      <c r="D426" s="90" t="s">
        <v>1943</v>
      </c>
      <c r="E426" s="91"/>
      <c r="F426" s="92"/>
      <c r="G426" s="87" t="s">
        <v>40</v>
      </c>
      <c r="H426" s="88"/>
      <c r="I426" s="89"/>
      <c r="J426" s="87" t="s">
        <v>40</v>
      </c>
      <c r="K426" s="88"/>
      <c r="L426" s="89"/>
      <c r="M426" s="131" t="str">
        <f t="shared" si="62"/>
        <v>100.00</v>
      </c>
      <c r="N426" s="132"/>
      <c r="O426" s="132"/>
      <c r="P426" s="133"/>
      <c r="BD426" s="42"/>
      <c r="BM426" s="33"/>
    </row>
    <row r="427" spans="1:65" ht="14.4" x14ac:dyDescent="0.3">
      <c r="B427" s="131" t="s">
        <v>69</v>
      </c>
      <c r="C427" s="133"/>
      <c r="D427" s="90" t="s">
        <v>1944</v>
      </c>
      <c r="E427" s="91"/>
      <c r="F427" s="92"/>
      <c r="G427" s="87" t="s">
        <v>40</v>
      </c>
      <c r="H427" s="88"/>
      <c r="I427" s="89"/>
      <c r="J427" s="87" t="s">
        <v>40</v>
      </c>
      <c r="K427" s="88"/>
      <c r="L427" s="89"/>
      <c r="M427" s="131" t="str">
        <f t="shared" si="62"/>
        <v>100.00</v>
      </c>
      <c r="N427" s="132"/>
      <c r="O427" s="132"/>
      <c r="P427" s="133"/>
      <c r="BD427" s="42"/>
      <c r="BM427" s="33"/>
    </row>
    <row r="428" spans="1:65" ht="14.4" x14ac:dyDescent="0.3">
      <c r="B428" s="131" t="s">
        <v>107</v>
      </c>
      <c r="C428" s="133"/>
      <c r="D428" s="90" t="s">
        <v>496</v>
      </c>
      <c r="E428" s="91"/>
      <c r="F428" s="92"/>
      <c r="G428" s="87" t="s">
        <v>40</v>
      </c>
      <c r="H428" s="88"/>
      <c r="I428" s="89"/>
      <c r="J428" s="87" t="s">
        <v>40</v>
      </c>
      <c r="K428" s="88"/>
      <c r="L428" s="89"/>
      <c r="M428" s="131" t="str">
        <f t="shared" si="62"/>
        <v>100.00</v>
      </c>
      <c r="N428" s="132"/>
      <c r="O428" s="132"/>
      <c r="P428" s="133"/>
      <c r="BD428" s="42"/>
      <c r="BM428" s="33"/>
    </row>
    <row r="429" spans="1:65" ht="14.4" x14ac:dyDescent="0.3">
      <c r="AD429" s="41">
        <f>ROW()</f>
        <v>429</v>
      </c>
      <c r="BB429" s="41" t="s">
        <v>1470</v>
      </c>
      <c r="BC429" s="41" t="s">
        <v>348</v>
      </c>
      <c r="BD429" s="42" t="b">
        <v>1</v>
      </c>
      <c r="BE429" s="41" t="str">
        <f>O381</f>
        <v>0.00</v>
      </c>
      <c r="BF429" s="41" t="str">
        <f>""&amp;O381</f>
        <v>0.00</v>
      </c>
      <c r="BG429" s="41" t="b">
        <v>0</v>
      </c>
      <c r="BH429" s="41" t="b">
        <v>0</v>
      </c>
      <c r="BK429" s="41" t="e">
        <f ca="1">_xlfn.FORMULATEXT(BE429)</f>
        <v>#N/A</v>
      </c>
      <c r="BL429" s="41" t="e">
        <f ca="1">_xlfn.FORMULATEXT(BE429)</f>
        <v>#N/A</v>
      </c>
      <c r="BM429" s="33"/>
    </row>
    <row r="430" spans="1:65" ht="14.4" x14ac:dyDescent="0.3">
      <c r="B430" s="45" t="s">
        <v>1471</v>
      </c>
      <c r="AD430" s="41">
        <f>ROW()</f>
        <v>430</v>
      </c>
      <c r="BB430" s="41" t="s">
        <v>1472</v>
      </c>
      <c r="BC430" s="41" t="s">
        <v>458</v>
      </c>
      <c r="BD430" s="42" t="b">
        <v>0</v>
      </c>
      <c r="BE430" s="43" t="s">
        <v>1473</v>
      </c>
      <c r="BF430" s="43" t="s">
        <v>1473</v>
      </c>
      <c r="BG430" s="41" t="b">
        <v>0</v>
      </c>
      <c r="BH430" s="41" t="b">
        <v>0</v>
      </c>
      <c r="BK430" s="41" t="s">
        <v>460</v>
      </c>
      <c r="BL430" s="41" t="s">
        <v>460</v>
      </c>
      <c r="BM430" s="33"/>
    </row>
    <row r="431" spans="1:65" ht="14.55" customHeight="1" x14ac:dyDescent="0.3">
      <c r="AD431" s="41">
        <f>ROW()</f>
        <v>431</v>
      </c>
      <c r="BB431" s="41" t="s">
        <v>1474</v>
      </c>
      <c r="BC431" s="41" t="s">
        <v>348</v>
      </c>
      <c r="BD431" s="42" t="b">
        <v>1</v>
      </c>
      <c r="BE431" s="41">
        <f>E382</f>
        <v>0</v>
      </c>
      <c r="BF431" s="41" t="str">
        <f>""&amp;E382</f>
        <v/>
      </c>
      <c r="BG431" s="41" t="s">
        <v>1383</v>
      </c>
      <c r="BH431" s="41" t="b">
        <v>0</v>
      </c>
      <c r="BK431" s="41" t="e">
        <f t="shared" ref="BK431:BK436" ca="1" si="63">_xlfn.FORMULATEXT(BE431)</f>
        <v>#N/A</v>
      </c>
      <c r="BL431" s="41" t="e">
        <f t="shared" ref="BL431:BL436" ca="1" si="64">_xlfn.FORMULATEXT(BE431)</f>
        <v>#N/A</v>
      </c>
      <c r="BM431" s="33"/>
    </row>
    <row r="432" spans="1:65" ht="14.4" x14ac:dyDescent="0.3">
      <c r="B432" s="55" t="s">
        <v>1475</v>
      </c>
      <c r="N432" s="131" t="s">
        <v>40</v>
      </c>
      <c r="O432" s="132"/>
      <c r="P432" s="133"/>
      <c r="AD432" s="41">
        <f>ROW()</f>
        <v>432</v>
      </c>
      <c r="BB432" s="41" t="s">
        <v>1477</v>
      </c>
      <c r="BC432" s="41" t="s">
        <v>348</v>
      </c>
      <c r="BD432" s="42" t="b">
        <v>1</v>
      </c>
      <c r="BE432" s="41">
        <f>G382</f>
        <v>0</v>
      </c>
      <c r="BF432" s="41" t="str">
        <f>""&amp;G382</f>
        <v/>
      </c>
      <c r="BG432" s="41" t="s">
        <v>1383</v>
      </c>
      <c r="BH432" s="41" t="b">
        <v>0</v>
      </c>
      <c r="BK432" s="41" t="e">
        <f t="shared" ca="1" si="63"/>
        <v>#N/A</v>
      </c>
      <c r="BL432" s="41" t="e">
        <f t="shared" ca="1" si="64"/>
        <v>#N/A</v>
      </c>
      <c r="BM432" s="33"/>
    </row>
    <row r="433" spans="1:65" ht="14.4" x14ac:dyDescent="0.3">
      <c r="A433" s="55" t="s">
        <v>757</v>
      </c>
      <c r="AD433" s="41">
        <f>ROW()</f>
        <v>433</v>
      </c>
      <c r="BB433" s="41" t="s">
        <v>1479</v>
      </c>
      <c r="BC433" s="41" t="s">
        <v>348</v>
      </c>
      <c r="BD433" s="42" t="b">
        <v>1</v>
      </c>
      <c r="BE433" s="41">
        <f>I382</f>
        <v>0</v>
      </c>
      <c r="BF433" s="41" t="str">
        <f>""&amp;I382</f>
        <v/>
      </c>
      <c r="BG433" s="41" t="s">
        <v>1383</v>
      </c>
      <c r="BH433" s="41" t="b">
        <v>0</v>
      </c>
      <c r="BK433" s="41" t="e">
        <f t="shared" ca="1" si="63"/>
        <v>#N/A</v>
      </c>
      <c r="BL433" s="41" t="e">
        <f t="shared" ca="1" si="64"/>
        <v>#N/A</v>
      </c>
      <c r="BM433" s="33"/>
    </row>
    <row r="434" spans="1:65" ht="14.4" x14ac:dyDescent="0.3">
      <c r="A434" s="55" t="s">
        <v>757</v>
      </c>
      <c r="B434" s="151" t="s">
        <v>1461</v>
      </c>
      <c r="C434" s="151"/>
      <c r="D434" s="151" t="s">
        <v>1442</v>
      </c>
      <c r="E434" s="151"/>
      <c r="F434" s="151"/>
      <c r="G434" s="269" t="s">
        <v>1443</v>
      </c>
      <c r="H434" s="270"/>
      <c r="I434" s="269" t="s">
        <v>1480</v>
      </c>
      <c r="J434" s="273"/>
      <c r="K434" s="151" t="s">
        <v>1445</v>
      </c>
      <c r="L434" s="151"/>
      <c r="M434" s="151"/>
      <c r="N434" s="151"/>
      <c r="O434" s="151"/>
      <c r="P434" s="151"/>
      <c r="AD434" s="41">
        <f>ROW()</f>
        <v>434</v>
      </c>
      <c r="BB434" s="41" t="s">
        <v>1481</v>
      </c>
      <c r="BC434" s="41" t="s">
        <v>348</v>
      </c>
      <c r="BD434" s="42" t="b">
        <v>1</v>
      </c>
      <c r="BE434" s="41">
        <f>K382</f>
        <v>0</v>
      </c>
      <c r="BF434" s="41" t="str">
        <f>""&amp;K382</f>
        <v/>
      </c>
      <c r="BG434" s="41" t="s">
        <v>1383</v>
      </c>
      <c r="BH434" s="41" t="b">
        <v>0</v>
      </c>
      <c r="BK434" s="41" t="e">
        <f t="shared" ca="1" si="63"/>
        <v>#N/A</v>
      </c>
      <c r="BL434" s="41" t="e">
        <f t="shared" ca="1" si="64"/>
        <v>#N/A</v>
      </c>
      <c r="BM434" s="33"/>
    </row>
    <row r="435" spans="1:65" ht="27" customHeight="1" x14ac:dyDescent="0.3">
      <c r="A435" s="55" t="s">
        <v>757</v>
      </c>
      <c r="B435" s="102"/>
      <c r="C435" s="102"/>
      <c r="D435" s="102"/>
      <c r="E435" s="102"/>
      <c r="F435" s="102"/>
      <c r="G435" s="271"/>
      <c r="H435" s="272"/>
      <c r="I435" s="271"/>
      <c r="J435" s="274"/>
      <c r="K435" s="108" t="s">
        <v>1447</v>
      </c>
      <c r="L435" s="108"/>
      <c r="M435" s="108"/>
      <c r="N435" s="102" t="s">
        <v>1465</v>
      </c>
      <c r="O435" s="102"/>
      <c r="P435" s="102"/>
      <c r="AD435" s="41">
        <f>ROW()</f>
        <v>435</v>
      </c>
      <c r="BB435" s="41" t="s">
        <v>1482</v>
      </c>
      <c r="BC435" s="41" t="s">
        <v>348</v>
      </c>
      <c r="BD435" s="42" t="b">
        <v>1</v>
      </c>
      <c r="BE435" s="41">
        <f>M382</f>
        <v>0</v>
      </c>
      <c r="BF435" s="41" t="str">
        <f>""&amp;M382</f>
        <v/>
      </c>
      <c r="BG435" s="41" t="s">
        <v>1383</v>
      </c>
      <c r="BH435" s="41" t="b">
        <v>0</v>
      </c>
      <c r="BK435" s="41" t="e">
        <f t="shared" ca="1" si="63"/>
        <v>#N/A</v>
      </c>
      <c r="BL435" s="41" t="e">
        <f t="shared" ca="1" si="64"/>
        <v>#N/A</v>
      </c>
      <c r="BM435" s="33"/>
    </row>
    <row r="436" spans="1:65" ht="14.4" x14ac:dyDescent="0.3">
      <c r="A436" s="55" t="s">
        <v>757</v>
      </c>
      <c r="B436" s="131" t="s">
        <v>44</v>
      </c>
      <c r="C436" s="133"/>
      <c r="D436" s="90" t="s">
        <v>1945</v>
      </c>
      <c r="E436" s="91"/>
      <c r="F436" s="92"/>
      <c r="G436" s="123" t="s">
        <v>1937</v>
      </c>
      <c r="H436" s="92"/>
      <c r="I436" s="100" t="s">
        <v>40</v>
      </c>
      <c r="J436" s="89"/>
      <c r="K436" s="87" t="s">
        <v>40</v>
      </c>
      <c r="L436" s="88"/>
      <c r="M436" s="89"/>
      <c r="N436" s="131" t="str">
        <f>IF(_xlfn.NUMBERVALUE(I436)=0,"0.00",TEXT((_xlfn.NUMBERVALUE(K436)/_xlfn.NUMBERVALUE(I436))*100,"0.00"))</f>
        <v>100.00</v>
      </c>
      <c r="O436" s="132"/>
      <c r="P436" s="133"/>
      <c r="AD436" s="41">
        <f>ROW()</f>
        <v>436</v>
      </c>
      <c r="BB436" s="41" t="s">
        <v>1485</v>
      </c>
      <c r="BC436" s="41" t="s">
        <v>348</v>
      </c>
      <c r="BD436" s="42" t="b">
        <v>1</v>
      </c>
      <c r="BE436" s="41">
        <f>O382</f>
        <v>0</v>
      </c>
      <c r="BF436" s="41" t="str">
        <f>""&amp;O382</f>
        <v/>
      </c>
      <c r="BG436" s="41" t="s">
        <v>1383</v>
      </c>
      <c r="BH436" s="41" t="b">
        <v>0</v>
      </c>
      <c r="BK436" s="41" t="e">
        <f t="shared" ca="1" si="63"/>
        <v>#N/A</v>
      </c>
      <c r="BL436" s="41" t="e">
        <f t="shared" ca="1" si="64"/>
        <v>#N/A</v>
      </c>
      <c r="BM436" s="33"/>
    </row>
    <row r="437" spans="1:65" ht="14.4" x14ac:dyDescent="0.3">
      <c r="B437" s="131" t="s">
        <v>28</v>
      </c>
      <c r="C437" s="133"/>
      <c r="D437" s="90" t="s">
        <v>1945</v>
      </c>
      <c r="E437" s="91"/>
      <c r="F437" s="92"/>
      <c r="G437" s="123" t="s">
        <v>1940</v>
      </c>
      <c r="H437" s="92"/>
      <c r="I437" s="100" t="s">
        <v>40</v>
      </c>
      <c r="J437" s="89"/>
      <c r="K437" s="87" t="s">
        <v>40</v>
      </c>
      <c r="L437" s="88"/>
      <c r="M437" s="89"/>
      <c r="N437" s="131" t="str">
        <f>IF(_xlfn.NUMBERVALUE(I437)=0,"0.00",TEXT((_xlfn.NUMBERVALUE(K437)/_xlfn.NUMBERVALUE(I437))*100,"0.00"))</f>
        <v>100.00</v>
      </c>
      <c r="O437" s="132"/>
      <c r="P437" s="133"/>
      <c r="BD437" s="42"/>
      <c r="BM437" s="33"/>
    </row>
    <row r="438" spans="1:65" ht="14.4" x14ac:dyDescent="0.3">
      <c r="B438" s="131" t="s">
        <v>40</v>
      </c>
      <c r="C438" s="133"/>
      <c r="D438" s="90" t="s">
        <v>1945</v>
      </c>
      <c r="E438" s="91"/>
      <c r="F438" s="92"/>
      <c r="G438" s="123" t="s">
        <v>496</v>
      </c>
      <c r="H438" s="92"/>
      <c r="I438" s="100" t="s">
        <v>40</v>
      </c>
      <c r="J438" s="89"/>
      <c r="K438" s="87" t="s">
        <v>40</v>
      </c>
      <c r="L438" s="88"/>
      <c r="M438" s="89"/>
      <c r="N438" s="131" t="str">
        <f>IF(_xlfn.NUMBERVALUE(I438)=0,"0.00",TEXT((_xlfn.NUMBERVALUE(K438)/_xlfn.NUMBERVALUE(I438))*100,"0.00"))</f>
        <v>100.00</v>
      </c>
      <c r="O438" s="132"/>
      <c r="P438" s="133"/>
      <c r="BD438" s="42"/>
      <c r="BM438" s="33"/>
    </row>
    <row r="439" spans="1:65" ht="12.45" customHeight="1" x14ac:dyDescent="0.3">
      <c r="AD439" s="41">
        <f>ROW()</f>
        <v>439</v>
      </c>
      <c r="BB439" s="41" t="s">
        <v>1486</v>
      </c>
      <c r="BC439" s="41" t="s">
        <v>458</v>
      </c>
      <c r="BD439" s="42" t="b">
        <v>0</v>
      </c>
      <c r="BE439" s="41" t="s">
        <v>1487</v>
      </c>
      <c r="BF439" s="41" t="s">
        <v>1487</v>
      </c>
      <c r="BG439" s="41" t="b">
        <v>0</v>
      </c>
      <c r="BH439" s="41" t="b">
        <v>0</v>
      </c>
      <c r="BK439" s="41" t="s">
        <v>460</v>
      </c>
      <c r="BL439" s="41" t="s">
        <v>460</v>
      </c>
      <c r="BM439" s="33"/>
    </row>
    <row r="440" spans="1:65" ht="14.4" x14ac:dyDescent="0.3">
      <c r="A440" s="55" t="s">
        <v>757</v>
      </c>
      <c r="B440" s="45" t="s">
        <v>1488</v>
      </c>
      <c r="AD440" s="41">
        <f>ROW()</f>
        <v>440</v>
      </c>
      <c r="BB440" s="41" t="s">
        <v>1489</v>
      </c>
      <c r="BC440" s="41" t="s">
        <v>348</v>
      </c>
      <c r="BD440" s="42" t="b">
        <v>1</v>
      </c>
      <c r="BE440" s="41">
        <f>E383</f>
        <v>0</v>
      </c>
      <c r="BF440" s="41" t="str">
        <f>""&amp;E383</f>
        <v/>
      </c>
      <c r="BG440" s="41" t="s">
        <v>1383</v>
      </c>
      <c r="BH440" s="41" t="b">
        <v>0</v>
      </c>
      <c r="BK440" s="41" t="e">
        <f ca="1">_xlfn.FORMULATEXT(BE440)</f>
        <v>#N/A</v>
      </c>
      <c r="BL440" s="41" t="e">
        <f ca="1">_xlfn.FORMULATEXT(BE440)</f>
        <v>#N/A</v>
      </c>
      <c r="BM440" s="33"/>
    </row>
    <row r="441" spans="1:65" ht="14.55" customHeight="1" x14ac:dyDescent="0.3">
      <c r="A441" s="55" t="s">
        <v>757</v>
      </c>
      <c r="AD441" s="41">
        <f>ROW()</f>
        <v>441</v>
      </c>
      <c r="BB441" s="41" t="s">
        <v>1490</v>
      </c>
      <c r="BC441" s="41" t="s">
        <v>348</v>
      </c>
      <c r="BD441" s="42" t="b">
        <v>1</v>
      </c>
      <c r="BE441" s="41">
        <f>G383</f>
        <v>0</v>
      </c>
      <c r="BF441" s="41" t="str">
        <f>""&amp;G383</f>
        <v/>
      </c>
      <c r="BG441" s="41" t="s">
        <v>1383</v>
      </c>
      <c r="BH441" s="41" t="b">
        <v>0</v>
      </c>
      <c r="BK441" s="41" t="e">
        <f ca="1">_xlfn.FORMULATEXT(BE441)</f>
        <v>#N/A</v>
      </c>
      <c r="BL441" s="41" t="e">
        <f ca="1">_xlfn.FORMULATEXT(BE441)</f>
        <v>#N/A</v>
      </c>
      <c r="BM441" s="33"/>
    </row>
    <row r="442" spans="1:65" ht="25.95" customHeight="1" x14ac:dyDescent="0.3">
      <c r="A442" s="55" t="s">
        <v>757</v>
      </c>
      <c r="B442" s="151" t="s">
        <v>1461</v>
      </c>
      <c r="C442" s="151"/>
      <c r="D442" s="151" t="s">
        <v>1491</v>
      </c>
      <c r="E442" s="151"/>
      <c r="F442" s="151"/>
      <c r="G442" s="151" t="s">
        <v>1492</v>
      </c>
      <c r="H442" s="151"/>
      <c r="I442" s="151"/>
      <c r="J442" s="151"/>
      <c r="K442" s="151"/>
      <c r="L442" s="151"/>
      <c r="M442" s="151" t="s">
        <v>1493</v>
      </c>
      <c r="N442" s="151"/>
      <c r="O442" s="151"/>
      <c r="P442" s="151"/>
      <c r="Q442" s="151"/>
      <c r="R442" s="151"/>
      <c r="S442" s="108" t="s">
        <v>1494</v>
      </c>
      <c r="T442" s="108"/>
      <c r="U442" s="108"/>
      <c r="AD442" s="41">
        <f>ROW()</f>
        <v>442</v>
      </c>
      <c r="BB442" s="41" t="s">
        <v>1495</v>
      </c>
      <c r="BC442" s="41" t="s">
        <v>348</v>
      </c>
      <c r="BD442" s="42" t="b">
        <v>1</v>
      </c>
      <c r="BE442" s="41">
        <f>I383</f>
        <v>0</v>
      </c>
      <c r="BF442" s="41" t="str">
        <f>""&amp;I383</f>
        <v/>
      </c>
      <c r="BG442" s="41" t="s">
        <v>1383</v>
      </c>
      <c r="BH442" s="41" t="b">
        <v>0</v>
      </c>
      <c r="BK442" s="41" t="e">
        <f ca="1">_xlfn.FORMULATEXT(BE442)</f>
        <v>#N/A</v>
      </c>
      <c r="BL442" s="41" t="e">
        <f ca="1">_xlfn.FORMULATEXT(BE442)</f>
        <v>#N/A</v>
      </c>
      <c r="BM442" s="33"/>
    </row>
    <row r="443" spans="1:65" ht="59.55" customHeight="1" x14ac:dyDescent="0.3">
      <c r="A443" s="55" t="s">
        <v>757</v>
      </c>
      <c r="B443" s="102"/>
      <c r="C443" s="102"/>
      <c r="D443" s="102"/>
      <c r="E443" s="102"/>
      <c r="F443" s="102"/>
      <c r="G443" s="108" t="s">
        <v>1496</v>
      </c>
      <c r="H443" s="108"/>
      <c r="I443" s="108" t="s">
        <v>1497</v>
      </c>
      <c r="J443" s="108"/>
      <c r="K443" s="102" t="s">
        <v>1465</v>
      </c>
      <c r="L443" s="102"/>
      <c r="M443" s="108" t="s">
        <v>1498</v>
      </c>
      <c r="N443" s="108"/>
      <c r="O443" s="108" t="s">
        <v>1497</v>
      </c>
      <c r="P443" s="108"/>
      <c r="Q443" s="102" t="s">
        <v>1465</v>
      </c>
      <c r="R443" s="102"/>
      <c r="S443" s="257" t="str">
        <f>""&amp;N65</f>
        <v/>
      </c>
      <c r="T443" s="258"/>
      <c r="U443" s="259"/>
      <c r="AD443" s="41">
        <f>ROW()</f>
        <v>443</v>
      </c>
      <c r="BB443" s="41" t="s">
        <v>1499</v>
      </c>
      <c r="BC443" s="41" t="s">
        <v>348</v>
      </c>
      <c r="BD443" s="42" t="b">
        <v>1</v>
      </c>
      <c r="BE443" s="41">
        <f>K383</f>
        <v>0</v>
      </c>
      <c r="BF443" s="41" t="str">
        <f>""&amp;K383</f>
        <v/>
      </c>
      <c r="BG443" s="41" t="s">
        <v>1383</v>
      </c>
      <c r="BH443" s="41" t="b">
        <v>0</v>
      </c>
      <c r="BK443" s="41" t="e">
        <f ca="1">_xlfn.FORMULATEXT(BE443)</f>
        <v>#N/A</v>
      </c>
      <c r="BL443" s="41" t="e">
        <f ca="1">_xlfn.FORMULATEXT(BE443)</f>
        <v>#N/A</v>
      </c>
      <c r="BM443" s="33"/>
    </row>
    <row r="444" spans="1:65" ht="27.45" customHeight="1" x14ac:dyDescent="0.3">
      <c r="A444" s="55" t="s">
        <v>757</v>
      </c>
      <c r="B444" s="131" t="s">
        <v>44</v>
      </c>
      <c r="C444" s="133"/>
      <c r="D444" s="201" t="s">
        <v>1501</v>
      </c>
      <c r="E444" s="202"/>
      <c r="F444" s="203"/>
      <c r="G444" s="87" t="s">
        <v>107</v>
      </c>
      <c r="H444" s="89"/>
      <c r="I444" s="87" t="s">
        <v>107</v>
      </c>
      <c r="J444" s="89"/>
      <c r="K444" s="106" t="str">
        <f>IF(_xlfn.NUMBERVALUE(G444)=0,"0.00",TEXT((_xlfn.NUMBERVALUE(I444)/_xlfn.NUMBERVALUE(G444))*100,"0.00"))</f>
        <v>100.00</v>
      </c>
      <c r="L444" s="107"/>
      <c r="M444" s="87" t="s">
        <v>40</v>
      </c>
      <c r="N444" s="89"/>
      <c r="O444" s="87" t="s">
        <v>40</v>
      </c>
      <c r="P444" s="89"/>
      <c r="Q444" s="106" t="str">
        <f>IF(_xlfn.NUMBERVALUE(M444)=0,"0.00",TEXT((_xlfn.NUMBERVALUE(O444)/_xlfn.NUMBERVALUE(M444))*100,"0.00"))</f>
        <v>100.00</v>
      </c>
      <c r="R444" s="107"/>
      <c r="S444" s="90"/>
      <c r="T444" s="91"/>
      <c r="U444" s="92"/>
      <c r="Y444" s="223"/>
      <c r="Z444" s="223"/>
      <c r="AA444" s="223"/>
      <c r="AD444" s="41">
        <f>ROW()</f>
        <v>444</v>
      </c>
      <c r="BB444" s="41" t="s">
        <v>1504</v>
      </c>
      <c r="BC444" s="41" t="s">
        <v>348</v>
      </c>
      <c r="BD444" s="42" t="b">
        <v>1</v>
      </c>
      <c r="BE444" s="41">
        <f>M383</f>
        <v>0</v>
      </c>
      <c r="BF444" s="41" t="str">
        <f>""&amp;M383</f>
        <v/>
      </c>
      <c r="BG444" s="41" t="s">
        <v>1383</v>
      </c>
      <c r="BH444" s="41" t="b">
        <v>0</v>
      </c>
      <c r="BK444" s="41" t="e">
        <f ca="1">_xlfn.FORMULATEXT(BE444)</f>
        <v>#N/A</v>
      </c>
      <c r="BL444" s="41" t="e">
        <f ca="1">_xlfn.FORMULATEXT(BE444)</f>
        <v>#N/A</v>
      </c>
      <c r="BM444" s="33"/>
    </row>
    <row r="445" spans="1:65" ht="27.45" customHeight="1" x14ac:dyDescent="0.3">
      <c r="B445" s="131" t="s">
        <v>28</v>
      </c>
      <c r="C445" s="133"/>
      <c r="D445" s="201" t="s">
        <v>1500</v>
      </c>
      <c r="E445" s="202"/>
      <c r="F445" s="203"/>
      <c r="G445" s="87" t="s">
        <v>107</v>
      </c>
      <c r="H445" s="89"/>
      <c r="I445" s="87" t="s">
        <v>107</v>
      </c>
      <c r="J445" s="89"/>
      <c r="K445" s="106" t="str">
        <f>IF(_xlfn.NUMBERVALUE(G445)=0,"0.00",TEXT((_xlfn.NUMBERVALUE(I445)/_xlfn.NUMBERVALUE(G445))*100,"0.00"))</f>
        <v>100.00</v>
      </c>
      <c r="L445" s="107"/>
      <c r="M445" s="87" t="s">
        <v>40</v>
      </c>
      <c r="N445" s="89"/>
      <c r="O445" s="87" t="s">
        <v>40</v>
      </c>
      <c r="P445" s="89"/>
      <c r="Q445" s="106" t="str">
        <f>IF(_xlfn.NUMBERVALUE(M445)=0,"0.00",TEXT((_xlfn.NUMBERVALUE(O445)/_xlfn.NUMBERVALUE(M445))*100,"0.00"))</f>
        <v>100.00</v>
      </c>
      <c r="R445" s="107"/>
      <c r="S445" s="90"/>
      <c r="T445" s="91"/>
      <c r="U445" s="92"/>
      <c r="Y445" s="223"/>
      <c r="Z445" s="223"/>
      <c r="AA445" s="223"/>
      <c r="BD445" s="42"/>
      <c r="BM445" s="33"/>
    </row>
    <row r="446" spans="1:65" ht="27.45" customHeight="1" x14ac:dyDescent="0.3">
      <c r="B446" s="131" t="s">
        <v>40</v>
      </c>
      <c r="C446" s="133"/>
      <c r="D446" s="201" t="s">
        <v>1333</v>
      </c>
      <c r="E446" s="202"/>
      <c r="F446" s="203"/>
      <c r="G446" s="87" t="s">
        <v>107</v>
      </c>
      <c r="H446" s="89"/>
      <c r="I446" s="87" t="s">
        <v>107</v>
      </c>
      <c r="J446" s="89"/>
      <c r="K446" s="106" t="str">
        <f>IF(_xlfn.NUMBERVALUE(G446)=0,"0.00",TEXT((_xlfn.NUMBERVALUE(I446)/_xlfn.NUMBERVALUE(G446))*100,"0.00"))</f>
        <v>100.00</v>
      </c>
      <c r="L446" s="107"/>
      <c r="M446" s="87" t="s">
        <v>40</v>
      </c>
      <c r="N446" s="89"/>
      <c r="O446" s="87" t="s">
        <v>40</v>
      </c>
      <c r="P446" s="89"/>
      <c r="Q446" s="106" t="str">
        <f>IF(_xlfn.NUMBERVALUE(M446)=0,"0.00",TEXT((_xlfn.NUMBERVALUE(O446)/_xlfn.NUMBERVALUE(M446))*100,"0.00"))</f>
        <v>100.00</v>
      </c>
      <c r="R446" s="107"/>
      <c r="S446" s="90"/>
      <c r="T446" s="91"/>
      <c r="U446" s="92"/>
      <c r="Y446" s="223"/>
      <c r="Z446" s="223"/>
      <c r="AA446" s="223"/>
      <c r="BD446" s="42"/>
      <c r="BM446" s="33"/>
    </row>
    <row r="447" spans="1:65" ht="14.4" x14ac:dyDescent="0.3">
      <c r="A447" s="55" t="s">
        <v>757</v>
      </c>
      <c r="AD447" s="41">
        <f>ROW()</f>
        <v>447</v>
      </c>
      <c r="BB447" s="41" t="s">
        <v>1505</v>
      </c>
      <c r="BC447" s="41" t="s">
        <v>348</v>
      </c>
      <c r="BD447" s="42" t="b">
        <v>1</v>
      </c>
      <c r="BE447" s="41">
        <f>O383</f>
        <v>0</v>
      </c>
      <c r="BF447" s="41" t="str">
        <f>""&amp;O383</f>
        <v/>
      </c>
      <c r="BG447" s="41" t="s">
        <v>1383</v>
      </c>
      <c r="BH447" s="41" t="b">
        <v>0</v>
      </c>
      <c r="BK447" s="41" t="e">
        <f ca="1">_xlfn.FORMULATEXT(BE447)</f>
        <v>#N/A</v>
      </c>
      <c r="BL447" s="41" t="e">
        <f ca="1">_xlfn.FORMULATEXT(BE447)</f>
        <v>#N/A</v>
      </c>
      <c r="BM447" s="33"/>
    </row>
    <row r="448" spans="1:65" ht="14.4" x14ac:dyDescent="0.3">
      <c r="B448" s="45"/>
      <c r="AD448" s="41">
        <f>ROW()</f>
        <v>448</v>
      </c>
      <c r="BB448" s="41" t="s">
        <v>1506</v>
      </c>
      <c r="BC448" s="41" t="s">
        <v>458</v>
      </c>
      <c r="BD448" s="42" t="b">
        <v>0</v>
      </c>
      <c r="BE448" s="41" t="s">
        <v>1250</v>
      </c>
      <c r="BF448" s="41" t="s">
        <v>1250</v>
      </c>
      <c r="BG448" s="41" t="b">
        <v>0</v>
      </c>
      <c r="BH448" s="41" t="b">
        <v>0</v>
      </c>
      <c r="BK448" s="41" t="s">
        <v>460</v>
      </c>
      <c r="BL448" s="41" t="s">
        <v>460</v>
      </c>
      <c r="BM448" s="33"/>
    </row>
    <row r="449" spans="1:65" ht="14.55" hidden="1" customHeight="1" x14ac:dyDescent="0.3">
      <c r="A449" s="55" t="s">
        <v>757</v>
      </c>
      <c r="AD449" s="41">
        <f>ROW()</f>
        <v>449</v>
      </c>
      <c r="BB449" s="41" t="s">
        <v>1508</v>
      </c>
      <c r="BC449" s="41" t="s">
        <v>348</v>
      </c>
      <c r="BD449" s="42" t="b">
        <v>1</v>
      </c>
      <c r="BE449" s="41">
        <f>E384</f>
        <v>0</v>
      </c>
      <c r="BF449" s="41" t="str">
        <f>""&amp;E384</f>
        <v/>
      </c>
      <c r="BG449" s="41" t="s">
        <v>1383</v>
      </c>
      <c r="BH449" s="41" t="b">
        <v>0</v>
      </c>
      <c r="BK449" s="41" t="e">
        <f t="shared" ref="BK449:BK454" ca="1" si="65">_xlfn.FORMULATEXT(BE449)</f>
        <v>#N/A</v>
      </c>
      <c r="BL449" s="41" t="e">
        <f t="shared" ref="BL449:BL454" ca="1" si="66">_xlfn.FORMULATEXT(BE449)</f>
        <v>#N/A</v>
      </c>
      <c r="BM449" s="33"/>
    </row>
    <row r="450" spans="1:65" ht="16.05" customHeight="1" x14ac:dyDescent="0.3">
      <c r="B450" s="45" t="s">
        <v>1509</v>
      </c>
      <c r="AA450" s="78">
        <v>1</v>
      </c>
      <c r="AB450" s="41">
        <f>IF(AC450="N",1,2)</f>
        <v>1</v>
      </c>
      <c r="AC450" s="41" t="s">
        <v>93</v>
      </c>
      <c r="AD450" s="41">
        <f>ROW()</f>
        <v>450</v>
      </c>
      <c r="BB450" s="41" t="s">
        <v>1511</v>
      </c>
      <c r="BC450" s="41" t="s">
        <v>348</v>
      </c>
      <c r="BD450" s="42" t="b">
        <v>1</v>
      </c>
      <c r="BE450" s="41">
        <f>G384</f>
        <v>0</v>
      </c>
      <c r="BF450" s="41" t="str">
        <f>""&amp;G384</f>
        <v/>
      </c>
      <c r="BG450" s="41" t="s">
        <v>1383</v>
      </c>
      <c r="BH450" s="41" t="b">
        <v>0</v>
      </c>
      <c r="BK450" s="41" t="e">
        <f t="shared" ca="1" si="65"/>
        <v>#N/A</v>
      </c>
      <c r="BL450" s="41" t="e">
        <f t="shared" ca="1" si="66"/>
        <v>#N/A</v>
      </c>
      <c r="BM450" s="33"/>
    </row>
    <row r="451" spans="1:65" ht="14.4" x14ac:dyDescent="0.3">
      <c r="A451" s="55" t="s">
        <v>757</v>
      </c>
      <c r="AD451" s="41">
        <f>ROW()</f>
        <v>451</v>
      </c>
      <c r="BB451" s="41" t="s">
        <v>1513</v>
      </c>
      <c r="BC451" s="41" t="s">
        <v>348</v>
      </c>
      <c r="BD451" s="42" t="b">
        <v>1</v>
      </c>
      <c r="BE451" s="41">
        <f>I384</f>
        <v>0</v>
      </c>
      <c r="BF451" s="41" t="str">
        <f>""&amp;I384</f>
        <v/>
      </c>
      <c r="BG451" s="41" t="s">
        <v>1383</v>
      </c>
      <c r="BH451" s="41" t="b">
        <v>0</v>
      </c>
      <c r="BK451" s="41" t="e">
        <f t="shared" ca="1" si="65"/>
        <v>#N/A</v>
      </c>
      <c r="BL451" s="41" t="e">
        <f t="shared" ca="1" si="66"/>
        <v>#N/A</v>
      </c>
      <c r="BM451" s="33"/>
    </row>
    <row r="452" spans="1:65" ht="14.4" x14ac:dyDescent="0.3">
      <c r="A452" s="55" t="s">
        <v>757</v>
      </c>
      <c r="B452" s="47" t="s">
        <v>1514</v>
      </c>
      <c r="N452" s="87" t="s">
        <v>44</v>
      </c>
      <c r="O452" s="88"/>
      <c r="P452" s="89"/>
      <c r="AD452" s="41">
        <f>ROW()</f>
        <v>452</v>
      </c>
      <c r="BB452" s="41" t="s">
        <v>1515</v>
      </c>
      <c r="BC452" s="41" t="s">
        <v>348</v>
      </c>
      <c r="BD452" s="42" t="b">
        <v>1</v>
      </c>
      <c r="BE452" s="41">
        <f>K384</f>
        <v>0</v>
      </c>
      <c r="BF452" s="41" t="str">
        <f>""&amp;K384</f>
        <v/>
      </c>
      <c r="BG452" s="41" t="s">
        <v>1383</v>
      </c>
      <c r="BH452" s="41" t="b">
        <v>0</v>
      </c>
      <c r="BK452" s="41" t="e">
        <f t="shared" ca="1" si="65"/>
        <v>#N/A</v>
      </c>
      <c r="BL452" s="41" t="e">
        <f t="shared" ca="1" si="66"/>
        <v>#N/A</v>
      </c>
      <c r="BM452" s="33"/>
    </row>
    <row r="453" spans="1:65" ht="14.4" x14ac:dyDescent="0.3">
      <c r="A453" s="55" t="s">
        <v>757</v>
      </c>
      <c r="B453" s="47" t="s">
        <v>1516</v>
      </c>
      <c r="AD453" s="41">
        <f>ROW()</f>
        <v>453</v>
      </c>
      <c r="BB453" s="41" t="s">
        <v>1517</v>
      </c>
      <c r="BC453" s="41" t="s">
        <v>348</v>
      </c>
      <c r="BD453" s="42" t="b">
        <v>1</v>
      </c>
      <c r="BE453" s="41">
        <f>M384</f>
        <v>0</v>
      </c>
      <c r="BF453" s="41" t="str">
        <f>""&amp;M384</f>
        <v/>
      </c>
      <c r="BG453" s="41" t="s">
        <v>1383</v>
      </c>
      <c r="BH453" s="41" t="b">
        <v>0</v>
      </c>
      <c r="BK453" s="41" t="e">
        <f t="shared" ca="1" si="65"/>
        <v>#N/A</v>
      </c>
      <c r="BL453" s="41" t="e">
        <f t="shared" ca="1" si="66"/>
        <v>#N/A</v>
      </c>
      <c r="BM453" s="33"/>
    </row>
    <row r="454" spans="1:65" ht="14.4" x14ac:dyDescent="0.3">
      <c r="A454" s="55" t="s">
        <v>757</v>
      </c>
      <c r="B454" s="111" t="s">
        <v>1518</v>
      </c>
      <c r="C454" s="111"/>
      <c r="D454" s="111" t="s">
        <v>1399</v>
      </c>
      <c r="E454" s="111"/>
      <c r="F454" s="111" t="s">
        <v>1401</v>
      </c>
      <c r="G454" s="111"/>
      <c r="H454" s="111" t="s">
        <v>1519</v>
      </c>
      <c r="I454" s="111"/>
      <c r="J454" s="111" t="s">
        <v>1520</v>
      </c>
      <c r="K454" s="111"/>
      <c r="L454" s="111" t="s">
        <v>1521</v>
      </c>
      <c r="M454" s="111"/>
      <c r="N454" s="111"/>
      <c r="O454" s="111" t="s">
        <v>75</v>
      </c>
      <c r="P454" s="111"/>
      <c r="Q454" s="111" t="s">
        <v>1522</v>
      </c>
      <c r="R454" s="111"/>
      <c r="AD454" s="41">
        <f>ROW()</f>
        <v>454</v>
      </c>
      <c r="BB454" s="41" t="s">
        <v>1523</v>
      </c>
      <c r="BC454" s="41" t="s">
        <v>348</v>
      </c>
      <c r="BD454" s="42" t="b">
        <v>1</v>
      </c>
      <c r="BE454" s="41">
        <f>O384</f>
        <v>0</v>
      </c>
      <c r="BF454" s="41" t="str">
        <f>""&amp;O384</f>
        <v/>
      </c>
      <c r="BG454" s="41" t="s">
        <v>1383</v>
      </c>
      <c r="BH454" s="41" t="b">
        <v>0</v>
      </c>
      <c r="BK454" s="41" t="e">
        <f t="shared" ca="1" si="65"/>
        <v>#N/A</v>
      </c>
      <c r="BL454" s="41" t="e">
        <f t="shared" ca="1" si="66"/>
        <v>#N/A</v>
      </c>
      <c r="BM454" s="33"/>
    </row>
    <row r="455" spans="1:65" ht="14.4" x14ac:dyDescent="0.3">
      <c r="A455" s="55" t="s">
        <v>757</v>
      </c>
      <c r="B455" s="131" t="s">
        <v>44</v>
      </c>
      <c r="C455" s="133"/>
      <c r="D455" s="90" t="s">
        <v>1946</v>
      </c>
      <c r="E455" s="92"/>
      <c r="F455" s="90" t="s">
        <v>357</v>
      </c>
      <c r="G455" s="92"/>
      <c r="H455" s="87" t="s">
        <v>1947</v>
      </c>
      <c r="I455" s="89"/>
      <c r="J455" s="87" t="s">
        <v>973</v>
      </c>
      <c r="K455" s="89"/>
      <c r="L455" s="87" t="s">
        <v>973</v>
      </c>
      <c r="M455" s="88"/>
      <c r="N455" s="89"/>
      <c r="O455" s="87" t="s">
        <v>973</v>
      </c>
      <c r="P455" s="89"/>
      <c r="Q455" s="131" t="str">
        <f t="shared" ref="Q455:Q469" si="67">TEXT(_xlfn.NUMBERVALUE(H455)+_xlfn.NUMBERVALUE(J455)+_xlfn.NUMBERVALUE(L455)+_xlfn.NUMBERVALUE(O455),"0.00")</f>
        <v>600000.00</v>
      </c>
      <c r="R455" s="133"/>
      <c r="AD455" s="41">
        <f>ROW()</f>
        <v>455</v>
      </c>
      <c r="BB455" s="41" t="s">
        <v>1526</v>
      </c>
      <c r="BC455" s="41" t="s">
        <v>458</v>
      </c>
      <c r="BD455" s="42" t="b">
        <v>0</v>
      </c>
      <c r="BE455" s="41" t="s">
        <v>1527</v>
      </c>
      <c r="BF455" s="41" t="s">
        <v>1527</v>
      </c>
      <c r="BG455" s="41" t="b">
        <v>0</v>
      </c>
      <c r="BH455" s="41" t="b">
        <v>0</v>
      </c>
      <c r="BK455" s="41" t="s">
        <v>460</v>
      </c>
      <c r="BL455" s="41" t="s">
        <v>460</v>
      </c>
      <c r="BM455" s="33"/>
    </row>
    <row r="456" spans="1:65" ht="14.4" x14ac:dyDescent="0.3">
      <c r="B456" s="131" t="s">
        <v>28</v>
      </c>
      <c r="C456" s="133"/>
      <c r="D456" s="90"/>
      <c r="E456" s="92"/>
      <c r="F456" s="90"/>
      <c r="G456" s="92"/>
      <c r="H456" s="87"/>
      <c r="I456" s="89"/>
      <c r="J456" s="87"/>
      <c r="K456" s="89"/>
      <c r="L456" s="87"/>
      <c r="M456" s="88"/>
      <c r="N456" s="89"/>
      <c r="O456" s="87"/>
      <c r="P456" s="89"/>
      <c r="Q456" s="131" t="str">
        <f t="shared" si="67"/>
        <v>0.00</v>
      </c>
      <c r="R456" s="133"/>
      <c r="BD456" s="42"/>
      <c r="BM456" s="33"/>
    </row>
    <row r="457" spans="1:65" ht="14.4" x14ac:dyDescent="0.3">
      <c r="B457" s="131" t="s">
        <v>40</v>
      </c>
      <c r="C457" s="133"/>
      <c r="D457" s="90"/>
      <c r="E457" s="92"/>
      <c r="F457" s="90"/>
      <c r="G457" s="92"/>
      <c r="H457" s="87"/>
      <c r="I457" s="89"/>
      <c r="J457" s="87"/>
      <c r="K457" s="89"/>
      <c r="L457" s="87"/>
      <c r="M457" s="88"/>
      <c r="N457" s="89"/>
      <c r="O457" s="87"/>
      <c r="P457" s="89"/>
      <c r="Q457" s="131" t="str">
        <f t="shared" si="67"/>
        <v>0.00</v>
      </c>
      <c r="R457" s="133"/>
      <c r="BD457" s="42"/>
      <c r="BM457" s="33"/>
    </row>
    <row r="458" spans="1:65" ht="14.4" x14ac:dyDescent="0.3">
      <c r="B458" s="131" t="s">
        <v>55</v>
      </c>
      <c r="C458" s="133"/>
      <c r="D458" s="90"/>
      <c r="E458" s="92"/>
      <c r="F458" s="90"/>
      <c r="G458" s="92"/>
      <c r="H458" s="87"/>
      <c r="I458" s="89"/>
      <c r="J458" s="87"/>
      <c r="K458" s="89"/>
      <c r="L458" s="87"/>
      <c r="M458" s="88"/>
      <c r="N458" s="89"/>
      <c r="O458" s="87"/>
      <c r="P458" s="89"/>
      <c r="Q458" s="131" t="str">
        <f t="shared" si="67"/>
        <v>0.00</v>
      </c>
      <c r="R458" s="133"/>
      <c r="BD458" s="42"/>
      <c r="BM458" s="33"/>
    </row>
    <row r="459" spans="1:65" ht="14.4" x14ac:dyDescent="0.3">
      <c r="B459" s="131" t="s">
        <v>759</v>
      </c>
      <c r="C459" s="133"/>
      <c r="D459" s="90"/>
      <c r="E459" s="92"/>
      <c r="F459" s="90"/>
      <c r="G459" s="92"/>
      <c r="H459" s="87"/>
      <c r="I459" s="89"/>
      <c r="J459" s="87"/>
      <c r="K459" s="89"/>
      <c r="L459" s="87"/>
      <c r="M459" s="88"/>
      <c r="N459" s="89"/>
      <c r="O459" s="87"/>
      <c r="P459" s="89"/>
      <c r="Q459" s="131" t="str">
        <f t="shared" si="67"/>
        <v>0.00</v>
      </c>
      <c r="R459" s="133"/>
      <c r="BD459" s="42"/>
      <c r="BM459" s="33"/>
    </row>
    <row r="460" spans="1:65" ht="14.4" x14ac:dyDescent="0.3">
      <c r="B460" s="131" t="s">
        <v>36</v>
      </c>
      <c r="C460" s="133"/>
      <c r="D460" s="90"/>
      <c r="E460" s="92"/>
      <c r="F460" s="90"/>
      <c r="G460" s="92"/>
      <c r="H460" s="87"/>
      <c r="I460" s="89"/>
      <c r="J460" s="87"/>
      <c r="K460" s="89"/>
      <c r="L460" s="87"/>
      <c r="M460" s="88"/>
      <c r="N460" s="89"/>
      <c r="O460" s="87"/>
      <c r="P460" s="89"/>
      <c r="Q460" s="131" t="str">
        <f t="shared" si="67"/>
        <v>0.00</v>
      </c>
      <c r="R460" s="133"/>
      <c r="BD460" s="42"/>
      <c r="BM460" s="33"/>
    </row>
    <row r="461" spans="1:65" ht="14.4" x14ac:dyDescent="0.3">
      <c r="B461" s="131" t="s">
        <v>756</v>
      </c>
      <c r="C461" s="133"/>
      <c r="D461" s="90"/>
      <c r="E461" s="92"/>
      <c r="F461" s="90"/>
      <c r="G461" s="92"/>
      <c r="H461" s="87"/>
      <c r="I461" s="89"/>
      <c r="J461" s="87"/>
      <c r="K461" s="89"/>
      <c r="L461" s="87"/>
      <c r="M461" s="88"/>
      <c r="N461" s="89"/>
      <c r="O461" s="87"/>
      <c r="P461" s="89"/>
      <c r="Q461" s="131" t="str">
        <f t="shared" si="67"/>
        <v>0.00</v>
      </c>
      <c r="R461" s="133"/>
      <c r="BD461" s="42"/>
      <c r="BM461" s="33"/>
    </row>
    <row r="462" spans="1:65" ht="14.4" x14ac:dyDescent="0.3">
      <c r="B462" s="131" t="s">
        <v>702</v>
      </c>
      <c r="C462" s="133"/>
      <c r="D462" s="90"/>
      <c r="E462" s="92"/>
      <c r="F462" s="90"/>
      <c r="G462" s="92"/>
      <c r="H462" s="87"/>
      <c r="I462" s="89"/>
      <c r="J462" s="87"/>
      <c r="K462" s="89"/>
      <c r="L462" s="87"/>
      <c r="M462" s="88"/>
      <c r="N462" s="89"/>
      <c r="O462" s="87"/>
      <c r="P462" s="89"/>
      <c r="Q462" s="131" t="str">
        <f t="shared" si="67"/>
        <v>0.00</v>
      </c>
      <c r="R462" s="133"/>
      <c r="BD462" s="42"/>
      <c r="BM462" s="33"/>
    </row>
    <row r="463" spans="1:65" ht="14.4" x14ac:dyDescent="0.3">
      <c r="B463" s="131" t="s">
        <v>69</v>
      </c>
      <c r="C463" s="133"/>
      <c r="D463" s="90"/>
      <c r="E463" s="92"/>
      <c r="F463" s="90"/>
      <c r="G463" s="92"/>
      <c r="H463" s="87"/>
      <c r="I463" s="89"/>
      <c r="J463" s="87"/>
      <c r="K463" s="89"/>
      <c r="L463" s="87"/>
      <c r="M463" s="88"/>
      <c r="N463" s="89"/>
      <c r="O463" s="87"/>
      <c r="P463" s="89"/>
      <c r="Q463" s="131" t="str">
        <f t="shared" si="67"/>
        <v>0.00</v>
      </c>
      <c r="R463" s="133"/>
      <c r="BD463" s="42"/>
      <c r="BM463" s="33"/>
    </row>
    <row r="464" spans="1:65" ht="14.4" x14ac:dyDescent="0.3">
      <c r="B464" s="131" t="s">
        <v>107</v>
      </c>
      <c r="C464" s="133"/>
      <c r="D464" s="90"/>
      <c r="E464" s="92"/>
      <c r="F464" s="90"/>
      <c r="G464" s="92"/>
      <c r="H464" s="87"/>
      <c r="I464" s="89"/>
      <c r="J464" s="87"/>
      <c r="K464" s="89"/>
      <c r="L464" s="87"/>
      <c r="M464" s="88"/>
      <c r="N464" s="89"/>
      <c r="O464" s="87"/>
      <c r="P464" s="89"/>
      <c r="Q464" s="131" t="str">
        <f t="shared" si="67"/>
        <v>0.00</v>
      </c>
      <c r="R464" s="133"/>
      <c r="BD464" s="42"/>
      <c r="BM464" s="33"/>
    </row>
    <row r="465" spans="1:65" ht="14.4" x14ac:dyDescent="0.3">
      <c r="B465" s="131" t="s">
        <v>128</v>
      </c>
      <c r="C465" s="133"/>
      <c r="D465" s="90"/>
      <c r="E465" s="92"/>
      <c r="F465" s="90"/>
      <c r="G465" s="92"/>
      <c r="H465" s="87"/>
      <c r="I465" s="89"/>
      <c r="J465" s="87"/>
      <c r="K465" s="89"/>
      <c r="L465" s="87"/>
      <c r="M465" s="88"/>
      <c r="N465" s="89"/>
      <c r="O465" s="87"/>
      <c r="P465" s="89"/>
      <c r="Q465" s="131" t="str">
        <f t="shared" si="67"/>
        <v>0.00</v>
      </c>
      <c r="R465" s="133"/>
      <c r="BD465" s="42"/>
      <c r="BM465" s="33"/>
    </row>
    <row r="466" spans="1:65" ht="14.4" x14ac:dyDescent="0.3">
      <c r="B466" s="131" t="s">
        <v>144</v>
      </c>
      <c r="C466" s="133"/>
      <c r="D466" s="90"/>
      <c r="E466" s="92"/>
      <c r="F466" s="90"/>
      <c r="G466" s="92"/>
      <c r="H466" s="87"/>
      <c r="I466" s="89"/>
      <c r="J466" s="87"/>
      <c r="K466" s="89"/>
      <c r="L466" s="87"/>
      <c r="M466" s="88"/>
      <c r="N466" s="89"/>
      <c r="O466" s="87"/>
      <c r="P466" s="89"/>
      <c r="Q466" s="131" t="str">
        <f t="shared" si="67"/>
        <v>0.00</v>
      </c>
      <c r="R466" s="133"/>
      <c r="BD466" s="42"/>
      <c r="BM466" s="33"/>
    </row>
    <row r="467" spans="1:65" ht="14.4" x14ac:dyDescent="0.3">
      <c r="B467" s="131" t="s">
        <v>158</v>
      </c>
      <c r="C467" s="133"/>
      <c r="D467" s="90"/>
      <c r="E467" s="92"/>
      <c r="F467" s="90"/>
      <c r="G467" s="92"/>
      <c r="H467" s="87"/>
      <c r="I467" s="89"/>
      <c r="J467" s="87"/>
      <c r="K467" s="89"/>
      <c r="L467" s="87"/>
      <c r="M467" s="88"/>
      <c r="N467" s="89"/>
      <c r="O467" s="87"/>
      <c r="P467" s="89"/>
      <c r="Q467" s="131" t="str">
        <f t="shared" si="67"/>
        <v>0.00</v>
      </c>
      <c r="R467" s="133"/>
      <c r="BD467" s="42"/>
      <c r="BM467" s="33"/>
    </row>
    <row r="468" spans="1:65" ht="14.4" x14ac:dyDescent="0.3">
      <c r="B468" s="131" t="s">
        <v>168</v>
      </c>
      <c r="C468" s="133"/>
      <c r="D468" s="90"/>
      <c r="E468" s="92"/>
      <c r="F468" s="90"/>
      <c r="G468" s="92"/>
      <c r="H468" s="87"/>
      <c r="I468" s="89"/>
      <c r="J468" s="87"/>
      <c r="K468" s="89"/>
      <c r="L468" s="87"/>
      <c r="M468" s="88"/>
      <c r="N468" s="89"/>
      <c r="O468" s="87"/>
      <c r="P468" s="89"/>
      <c r="Q468" s="131" t="str">
        <f t="shared" si="67"/>
        <v>0.00</v>
      </c>
      <c r="R468" s="133"/>
      <c r="BD468" s="42"/>
      <c r="BM468" s="33"/>
    </row>
    <row r="469" spans="1:65" ht="14.4" x14ac:dyDescent="0.3">
      <c r="B469" s="131" t="s">
        <v>175</v>
      </c>
      <c r="C469" s="133"/>
      <c r="D469" s="90"/>
      <c r="E469" s="92"/>
      <c r="F469" s="90"/>
      <c r="G469" s="92"/>
      <c r="H469" s="87"/>
      <c r="I469" s="89"/>
      <c r="J469" s="87"/>
      <c r="K469" s="89"/>
      <c r="L469" s="87"/>
      <c r="M469" s="88"/>
      <c r="N469" s="89"/>
      <c r="O469" s="87"/>
      <c r="P469" s="89"/>
      <c r="Q469" s="131" t="str">
        <f t="shared" si="67"/>
        <v>0.00</v>
      </c>
      <c r="R469" s="133"/>
      <c r="BD469" s="42"/>
      <c r="BM469" s="33"/>
    </row>
    <row r="470" spans="1:65" ht="14.4" x14ac:dyDescent="0.3">
      <c r="A470" s="55" t="s">
        <v>757</v>
      </c>
      <c r="B470" s="224"/>
      <c r="C470" s="224"/>
      <c r="D470" s="141" t="s">
        <v>920</v>
      </c>
      <c r="E470" s="141"/>
      <c r="F470" s="224"/>
      <c r="G470" s="224"/>
      <c r="H470" s="106" t="str">
        <f>TEXT(SUMPRODUCT((H455:H469)*1),"0.00")</f>
        <v>600000.00</v>
      </c>
      <c r="I470" s="107"/>
      <c r="J470" s="106" t="str">
        <f>TEXT(SUMPRODUCT((J455:J469)*1),"0.00")</f>
        <v>0.00</v>
      </c>
      <c r="K470" s="107"/>
      <c r="L470" s="106" t="str">
        <f>TEXT(SUMPRODUCT((L455:L469)*1),"0.00")</f>
        <v>0.00</v>
      </c>
      <c r="M470" s="158"/>
      <c r="N470" s="107"/>
      <c r="O470" s="106" t="str">
        <f>TEXT(SUMPRODUCT((O455:O469)*1),"0.00")</f>
        <v>0.00</v>
      </c>
      <c r="P470" s="107"/>
      <c r="Q470" s="106" t="str">
        <f>TEXT(SUMPRODUCT((Q455:Q469)*1),"0.00")</f>
        <v>600000.00</v>
      </c>
      <c r="R470" s="107"/>
      <c r="AD470" s="41">
        <f>ROW()</f>
        <v>470</v>
      </c>
      <c r="BB470" s="41" t="s">
        <v>1533</v>
      </c>
      <c r="BC470" s="41" t="s">
        <v>348</v>
      </c>
      <c r="BD470" s="42" t="b">
        <v>1</v>
      </c>
      <c r="BE470" s="67">
        <f>E385</f>
        <v>0</v>
      </c>
      <c r="BF470" s="67" t="str">
        <f>""&amp;E385</f>
        <v/>
      </c>
      <c r="BG470" s="41" t="s">
        <v>1383</v>
      </c>
      <c r="BH470" s="41" t="b">
        <v>0</v>
      </c>
      <c r="BK470" s="41" t="e">
        <f t="shared" ref="BK470:BK475" ca="1" si="68">_xlfn.FORMULATEXT(BE470)</f>
        <v>#N/A</v>
      </c>
      <c r="BL470" s="41" t="e">
        <f t="shared" ref="BL470:BL475" ca="1" si="69">_xlfn.FORMULATEXT(BE470)</f>
        <v>#N/A</v>
      </c>
      <c r="BM470" s="33"/>
    </row>
    <row r="471" spans="1:65" ht="14.4" x14ac:dyDescent="0.3">
      <c r="A471" s="55" t="s">
        <v>757</v>
      </c>
      <c r="AD471" s="41">
        <f>ROW()</f>
        <v>471</v>
      </c>
      <c r="BB471" s="41" t="s">
        <v>1534</v>
      </c>
      <c r="BC471" s="41" t="s">
        <v>348</v>
      </c>
      <c r="BD471" s="42" t="b">
        <v>1</v>
      </c>
      <c r="BE471" s="67">
        <f>G385</f>
        <v>0</v>
      </c>
      <c r="BF471" s="67" t="str">
        <f>""&amp;G385</f>
        <v/>
      </c>
      <c r="BG471" s="41" t="s">
        <v>1383</v>
      </c>
      <c r="BH471" s="41" t="b">
        <v>0</v>
      </c>
      <c r="BK471" s="41" t="e">
        <f t="shared" ca="1" si="68"/>
        <v>#N/A</v>
      </c>
      <c r="BL471" s="41" t="e">
        <f t="shared" ca="1" si="69"/>
        <v>#N/A</v>
      </c>
      <c r="BM471" s="33"/>
    </row>
    <row r="472" spans="1:65" ht="14.4" x14ac:dyDescent="0.3">
      <c r="A472" s="55" t="s">
        <v>757</v>
      </c>
      <c r="B472" s="55" t="s">
        <v>1535</v>
      </c>
      <c r="N472" s="225">
        <v>0</v>
      </c>
      <c r="O472" s="226"/>
      <c r="P472" s="227"/>
      <c r="AD472" s="41">
        <f>ROW()</f>
        <v>472</v>
      </c>
      <c r="BB472" s="41" t="s">
        <v>1536</v>
      </c>
      <c r="BC472" s="41" t="s">
        <v>348</v>
      </c>
      <c r="BD472" s="42" t="b">
        <v>1</v>
      </c>
      <c r="BE472" s="67">
        <f>I385</f>
        <v>0</v>
      </c>
      <c r="BF472" s="67" t="str">
        <f>""&amp;I385</f>
        <v/>
      </c>
      <c r="BG472" s="41" t="s">
        <v>1383</v>
      </c>
      <c r="BH472" s="41" t="b">
        <v>0</v>
      </c>
      <c r="BK472" s="41" t="e">
        <f t="shared" ca="1" si="68"/>
        <v>#N/A</v>
      </c>
      <c r="BL472" s="41" t="e">
        <f t="shared" ca="1" si="69"/>
        <v>#N/A</v>
      </c>
      <c r="BM472" s="33"/>
    </row>
    <row r="473" spans="1:65" ht="14.4" x14ac:dyDescent="0.3">
      <c r="A473" s="55" t="s">
        <v>757</v>
      </c>
      <c r="AD473" s="41">
        <f>ROW()</f>
        <v>473</v>
      </c>
      <c r="BB473" s="41" t="s">
        <v>1537</v>
      </c>
      <c r="BC473" s="41" t="s">
        <v>348</v>
      </c>
      <c r="BD473" s="42" t="b">
        <v>1</v>
      </c>
      <c r="BE473" s="67">
        <f>K385</f>
        <v>0</v>
      </c>
      <c r="BF473" s="67" t="str">
        <f>""&amp;K385</f>
        <v/>
      </c>
      <c r="BG473" s="41" t="s">
        <v>1383</v>
      </c>
      <c r="BH473" s="41" t="b">
        <v>0</v>
      </c>
      <c r="BK473" s="41" t="e">
        <f t="shared" ca="1" si="68"/>
        <v>#N/A</v>
      </c>
      <c r="BL473" s="41" t="e">
        <f t="shared" ca="1" si="69"/>
        <v>#N/A</v>
      </c>
      <c r="BM473" s="33"/>
    </row>
    <row r="474" spans="1:65" ht="14.4" x14ac:dyDescent="0.3">
      <c r="A474" s="55" t="s">
        <v>757</v>
      </c>
      <c r="B474" s="111" t="s">
        <v>1518</v>
      </c>
      <c r="C474" s="111"/>
      <c r="D474" s="111" t="s">
        <v>1399</v>
      </c>
      <c r="E474" s="111"/>
      <c r="F474" s="111" t="s">
        <v>1401</v>
      </c>
      <c r="G474" s="111"/>
      <c r="H474" s="111" t="s">
        <v>1519</v>
      </c>
      <c r="I474" s="111"/>
      <c r="J474" s="111" t="s">
        <v>1520</v>
      </c>
      <c r="K474" s="111"/>
      <c r="L474" s="111" t="s">
        <v>1521</v>
      </c>
      <c r="M474" s="111"/>
      <c r="N474" s="111"/>
      <c r="O474" s="111" t="s">
        <v>75</v>
      </c>
      <c r="P474" s="111"/>
      <c r="Q474" s="111" t="s">
        <v>1522</v>
      </c>
      <c r="R474" s="111"/>
      <c r="AD474" s="41">
        <f>ROW()</f>
        <v>474</v>
      </c>
      <c r="BB474" s="41" t="s">
        <v>1538</v>
      </c>
      <c r="BC474" s="41" t="s">
        <v>348</v>
      </c>
      <c r="BD474" s="42" t="b">
        <v>1</v>
      </c>
      <c r="BE474" s="67">
        <f>M385</f>
        <v>0</v>
      </c>
      <c r="BF474" s="67" t="str">
        <f>""&amp;M385</f>
        <v/>
      </c>
      <c r="BG474" s="41" t="s">
        <v>1383</v>
      </c>
      <c r="BH474" s="41" t="b">
        <v>0</v>
      </c>
      <c r="BK474" s="41" t="e">
        <f t="shared" ca="1" si="68"/>
        <v>#N/A</v>
      </c>
      <c r="BL474" s="41" t="e">
        <f t="shared" ca="1" si="69"/>
        <v>#N/A</v>
      </c>
      <c r="BM474" s="33"/>
    </row>
    <row r="475" spans="1:65" ht="14.4" x14ac:dyDescent="0.3">
      <c r="A475" s="55" t="s">
        <v>757</v>
      </c>
      <c r="B475" s="131" t="s">
        <v>44</v>
      </c>
      <c r="C475" s="133"/>
      <c r="D475" s="90"/>
      <c r="E475" s="92"/>
      <c r="F475" s="90"/>
      <c r="G475" s="92"/>
      <c r="H475" s="87"/>
      <c r="I475" s="89"/>
      <c r="J475" s="87"/>
      <c r="K475" s="89"/>
      <c r="L475" s="87"/>
      <c r="M475" s="88"/>
      <c r="N475" s="89"/>
      <c r="O475" s="87"/>
      <c r="P475" s="89"/>
      <c r="Q475" s="131" t="str">
        <f t="shared" ref="Q475:Q489" si="70">TEXT(_xlfn.NUMBERVALUE(H475)+_xlfn.NUMBERVALUE(J475)+_xlfn.NUMBERVALUE(L475)+_xlfn.NUMBERVALUE(O475),"0.00")</f>
        <v>0.00</v>
      </c>
      <c r="R475" s="133"/>
      <c r="AD475" s="41">
        <f>ROW()</f>
        <v>475</v>
      </c>
      <c r="BB475" s="41" t="s">
        <v>1541</v>
      </c>
      <c r="BC475" s="41" t="s">
        <v>348</v>
      </c>
      <c r="BD475" s="42" t="b">
        <v>1</v>
      </c>
      <c r="BE475" s="67">
        <f>O385</f>
        <v>0</v>
      </c>
      <c r="BF475" s="67" t="str">
        <f>""&amp;O385</f>
        <v/>
      </c>
      <c r="BG475" s="41" t="s">
        <v>1383</v>
      </c>
      <c r="BH475" s="41" t="b">
        <v>0</v>
      </c>
      <c r="BK475" s="41" t="e">
        <f t="shared" ca="1" si="68"/>
        <v>#N/A</v>
      </c>
      <c r="BL475" s="41" t="e">
        <f t="shared" ca="1" si="69"/>
        <v>#N/A</v>
      </c>
      <c r="BM475" s="33"/>
    </row>
    <row r="476" spans="1:65" ht="14.4" x14ac:dyDescent="0.3">
      <c r="B476" s="131" t="s">
        <v>28</v>
      </c>
      <c r="C476" s="133"/>
      <c r="D476" s="90"/>
      <c r="E476" s="92"/>
      <c r="F476" s="90"/>
      <c r="G476" s="92"/>
      <c r="H476" s="87"/>
      <c r="I476" s="89"/>
      <c r="J476" s="87"/>
      <c r="K476" s="89"/>
      <c r="L476" s="87"/>
      <c r="M476" s="88"/>
      <c r="N476" s="89"/>
      <c r="O476" s="87"/>
      <c r="P476" s="89"/>
      <c r="Q476" s="131" t="str">
        <f t="shared" si="70"/>
        <v>0.00</v>
      </c>
      <c r="R476" s="133"/>
      <c r="BD476" s="42"/>
      <c r="BE476" s="67"/>
      <c r="BF476" s="67"/>
      <c r="BM476" s="33"/>
    </row>
    <row r="477" spans="1:65" ht="14.4" x14ac:dyDescent="0.3">
      <c r="B477" s="131" t="s">
        <v>40</v>
      </c>
      <c r="C477" s="133"/>
      <c r="D477" s="90"/>
      <c r="E477" s="92"/>
      <c r="F477" s="90"/>
      <c r="G477" s="92"/>
      <c r="H477" s="87"/>
      <c r="I477" s="89"/>
      <c r="J477" s="87"/>
      <c r="K477" s="89"/>
      <c r="L477" s="87"/>
      <c r="M477" s="88"/>
      <c r="N477" s="89"/>
      <c r="O477" s="87"/>
      <c r="P477" s="89"/>
      <c r="Q477" s="131" t="str">
        <f t="shared" si="70"/>
        <v>0.00</v>
      </c>
      <c r="R477" s="133"/>
      <c r="BD477" s="42"/>
      <c r="BE477" s="67"/>
      <c r="BF477" s="67"/>
      <c r="BM477" s="33"/>
    </row>
    <row r="478" spans="1:65" ht="14.4" x14ac:dyDescent="0.3">
      <c r="B478" s="131" t="s">
        <v>55</v>
      </c>
      <c r="C478" s="133"/>
      <c r="D478" s="90"/>
      <c r="E478" s="92"/>
      <c r="F478" s="90"/>
      <c r="G478" s="92"/>
      <c r="H478" s="87"/>
      <c r="I478" s="89"/>
      <c r="J478" s="87"/>
      <c r="K478" s="89"/>
      <c r="L478" s="87"/>
      <c r="M478" s="88"/>
      <c r="N478" s="89"/>
      <c r="O478" s="87"/>
      <c r="P478" s="89"/>
      <c r="Q478" s="131" t="str">
        <f t="shared" si="70"/>
        <v>0.00</v>
      </c>
      <c r="R478" s="133"/>
      <c r="BD478" s="42"/>
      <c r="BE478" s="67"/>
      <c r="BF478" s="67"/>
      <c r="BM478" s="33"/>
    </row>
    <row r="479" spans="1:65" ht="14.4" x14ac:dyDescent="0.3">
      <c r="B479" s="131" t="s">
        <v>759</v>
      </c>
      <c r="C479" s="133"/>
      <c r="D479" s="90"/>
      <c r="E479" s="92"/>
      <c r="F479" s="90"/>
      <c r="G479" s="92"/>
      <c r="H479" s="87"/>
      <c r="I479" s="89"/>
      <c r="J479" s="87"/>
      <c r="K479" s="89"/>
      <c r="L479" s="87"/>
      <c r="M479" s="88"/>
      <c r="N479" s="89"/>
      <c r="O479" s="87"/>
      <c r="P479" s="89"/>
      <c r="Q479" s="131" t="str">
        <f t="shared" si="70"/>
        <v>0.00</v>
      </c>
      <c r="R479" s="133"/>
      <c r="BD479" s="42"/>
      <c r="BE479" s="67"/>
      <c r="BF479" s="67"/>
      <c r="BM479" s="33"/>
    </row>
    <row r="480" spans="1:65" ht="14.4" x14ac:dyDescent="0.3">
      <c r="B480" s="131" t="s">
        <v>36</v>
      </c>
      <c r="C480" s="133"/>
      <c r="D480" s="90"/>
      <c r="E480" s="92"/>
      <c r="F480" s="90"/>
      <c r="G480" s="92"/>
      <c r="H480" s="87"/>
      <c r="I480" s="89"/>
      <c r="J480" s="87"/>
      <c r="K480" s="89"/>
      <c r="L480" s="87"/>
      <c r="M480" s="88"/>
      <c r="N480" s="89"/>
      <c r="O480" s="87"/>
      <c r="P480" s="89"/>
      <c r="Q480" s="131" t="str">
        <f t="shared" si="70"/>
        <v>0.00</v>
      </c>
      <c r="R480" s="133"/>
      <c r="BD480" s="42"/>
      <c r="BE480" s="67"/>
      <c r="BF480" s="67"/>
      <c r="BM480" s="33"/>
    </row>
    <row r="481" spans="1:65" ht="14.4" x14ac:dyDescent="0.3">
      <c r="B481" s="131" t="s">
        <v>756</v>
      </c>
      <c r="C481" s="133"/>
      <c r="D481" s="90"/>
      <c r="E481" s="92"/>
      <c r="F481" s="90"/>
      <c r="G481" s="92"/>
      <c r="H481" s="87"/>
      <c r="I481" s="89"/>
      <c r="J481" s="87"/>
      <c r="K481" s="89"/>
      <c r="L481" s="87"/>
      <c r="M481" s="88"/>
      <c r="N481" s="89"/>
      <c r="O481" s="87"/>
      <c r="P481" s="89"/>
      <c r="Q481" s="131" t="str">
        <f t="shared" si="70"/>
        <v>0.00</v>
      </c>
      <c r="R481" s="133"/>
      <c r="BD481" s="42"/>
      <c r="BE481" s="67"/>
      <c r="BF481" s="67"/>
      <c r="BM481" s="33"/>
    </row>
    <row r="482" spans="1:65" ht="14.4" x14ac:dyDescent="0.3">
      <c r="B482" s="131" t="s">
        <v>702</v>
      </c>
      <c r="C482" s="133"/>
      <c r="D482" s="90"/>
      <c r="E482" s="92"/>
      <c r="F482" s="90"/>
      <c r="G482" s="92"/>
      <c r="H482" s="87"/>
      <c r="I482" s="89"/>
      <c r="J482" s="87"/>
      <c r="K482" s="89"/>
      <c r="L482" s="87"/>
      <c r="M482" s="88"/>
      <c r="N482" s="89"/>
      <c r="O482" s="87"/>
      <c r="P482" s="89"/>
      <c r="Q482" s="131" t="str">
        <f t="shared" si="70"/>
        <v>0.00</v>
      </c>
      <c r="R482" s="133"/>
      <c r="BD482" s="42"/>
      <c r="BE482" s="67"/>
      <c r="BF482" s="67"/>
      <c r="BM482" s="33"/>
    </row>
    <row r="483" spans="1:65" ht="14.4" x14ac:dyDescent="0.3">
      <c r="B483" s="131" t="s">
        <v>69</v>
      </c>
      <c r="C483" s="133"/>
      <c r="D483" s="90"/>
      <c r="E483" s="92"/>
      <c r="F483" s="90"/>
      <c r="G483" s="92"/>
      <c r="H483" s="87"/>
      <c r="I483" s="89"/>
      <c r="J483" s="87"/>
      <c r="K483" s="89"/>
      <c r="L483" s="87"/>
      <c r="M483" s="88"/>
      <c r="N483" s="89"/>
      <c r="O483" s="87"/>
      <c r="P483" s="89"/>
      <c r="Q483" s="131" t="str">
        <f t="shared" si="70"/>
        <v>0.00</v>
      </c>
      <c r="R483" s="133"/>
      <c r="BD483" s="42"/>
      <c r="BE483" s="67"/>
      <c r="BF483" s="67"/>
      <c r="BM483" s="33"/>
    </row>
    <row r="484" spans="1:65" ht="14.4" x14ac:dyDescent="0.3">
      <c r="B484" s="131" t="s">
        <v>107</v>
      </c>
      <c r="C484" s="133"/>
      <c r="D484" s="90"/>
      <c r="E484" s="92"/>
      <c r="F484" s="90"/>
      <c r="G484" s="92"/>
      <c r="H484" s="87"/>
      <c r="I484" s="89"/>
      <c r="J484" s="87"/>
      <c r="K484" s="89"/>
      <c r="L484" s="87"/>
      <c r="M484" s="88"/>
      <c r="N484" s="89"/>
      <c r="O484" s="87"/>
      <c r="P484" s="89"/>
      <c r="Q484" s="131" t="str">
        <f t="shared" si="70"/>
        <v>0.00</v>
      </c>
      <c r="R484" s="133"/>
      <c r="BD484" s="42"/>
      <c r="BE484" s="67"/>
      <c r="BF484" s="67"/>
      <c r="BM484" s="33"/>
    </row>
    <row r="485" spans="1:65" ht="14.4" x14ac:dyDescent="0.3">
      <c r="B485" s="131" t="s">
        <v>128</v>
      </c>
      <c r="C485" s="133"/>
      <c r="D485" s="90"/>
      <c r="E485" s="92"/>
      <c r="F485" s="90"/>
      <c r="G485" s="92"/>
      <c r="H485" s="87"/>
      <c r="I485" s="89"/>
      <c r="J485" s="87"/>
      <c r="K485" s="89"/>
      <c r="L485" s="87"/>
      <c r="M485" s="88"/>
      <c r="N485" s="89"/>
      <c r="O485" s="87"/>
      <c r="P485" s="89"/>
      <c r="Q485" s="131" t="str">
        <f t="shared" si="70"/>
        <v>0.00</v>
      </c>
      <c r="R485" s="133"/>
      <c r="BD485" s="42"/>
      <c r="BE485" s="67"/>
      <c r="BF485" s="67"/>
      <c r="BM485" s="33"/>
    </row>
    <row r="486" spans="1:65" ht="14.4" x14ac:dyDescent="0.3">
      <c r="B486" s="131" t="s">
        <v>144</v>
      </c>
      <c r="C486" s="133"/>
      <c r="D486" s="90"/>
      <c r="E486" s="92"/>
      <c r="F486" s="90"/>
      <c r="G486" s="92"/>
      <c r="H486" s="87"/>
      <c r="I486" s="89"/>
      <c r="J486" s="87"/>
      <c r="K486" s="89"/>
      <c r="L486" s="87"/>
      <c r="M486" s="88"/>
      <c r="N486" s="89"/>
      <c r="O486" s="87"/>
      <c r="P486" s="89"/>
      <c r="Q486" s="131" t="str">
        <f t="shared" si="70"/>
        <v>0.00</v>
      </c>
      <c r="R486" s="133"/>
      <c r="BD486" s="42"/>
      <c r="BE486" s="67"/>
      <c r="BF486" s="67"/>
      <c r="BM486" s="33"/>
    </row>
    <row r="487" spans="1:65" ht="14.4" x14ac:dyDescent="0.3">
      <c r="B487" s="131" t="s">
        <v>158</v>
      </c>
      <c r="C487" s="133"/>
      <c r="D487" s="90"/>
      <c r="E487" s="92"/>
      <c r="F487" s="90"/>
      <c r="G487" s="92"/>
      <c r="H487" s="87"/>
      <c r="I487" s="89"/>
      <c r="J487" s="87"/>
      <c r="K487" s="89"/>
      <c r="L487" s="87"/>
      <c r="M487" s="88"/>
      <c r="N487" s="89"/>
      <c r="O487" s="87"/>
      <c r="P487" s="89"/>
      <c r="Q487" s="131" t="str">
        <f t="shared" si="70"/>
        <v>0.00</v>
      </c>
      <c r="R487" s="133"/>
      <c r="BD487" s="42"/>
      <c r="BE487" s="67"/>
      <c r="BF487" s="67"/>
      <c r="BM487" s="33"/>
    </row>
    <row r="488" spans="1:65" ht="14.4" x14ac:dyDescent="0.3">
      <c r="B488" s="131" t="s">
        <v>168</v>
      </c>
      <c r="C488" s="133"/>
      <c r="D488" s="90"/>
      <c r="E488" s="92"/>
      <c r="F488" s="90"/>
      <c r="G488" s="92"/>
      <c r="H488" s="87"/>
      <c r="I488" s="89"/>
      <c r="J488" s="87"/>
      <c r="K488" s="89"/>
      <c r="L488" s="87"/>
      <c r="M488" s="88"/>
      <c r="N488" s="89"/>
      <c r="O488" s="87"/>
      <c r="P488" s="89"/>
      <c r="Q488" s="131" t="str">
        <f t="shared" si="70"/>
        <v>0.00</v>
      </c>
      <c r="R488" s="133"/>
      <c r="BD488" s="42"/>
      <c r="BE488" s="67"/>
      <c r="BF488" s="67"/>
      <c r="BM488" s="33"/>
    </row>
    <row r="489" spans="1:65" ht="14.4" x14ac:dyDescent="0.3">
      <c r="B489" s="131" t="s">
        <v>175</v>
      </c>
      <c r="C489" s="133"/>
      <c r="D489" s="90"/>
      <c r="E489" s="92"/>
      <c r="F489" s="90"/>
      <c r="G489" s="92"/>
      <c r="H489" s="87"/>
      <c r="I489" s="89"/>
      <c r="J489" s="87"/>
      <c r="K489" s="89"/>
      <c r="L489" s="87"/>
      <c r="M489" s="88"/>
      <c r="N489" s="89"/>
      <c r="O489" s="87"/>
      <c r="P489" s="89"/>
      <c r="Q489" s="131" t="str">
        <f t="shared" si="70"/>
        <v>0.00</v>
      </c>
      <c r="R489" s="133"/>
      <c r="BD489" s="42"/>
      <c r="BE489" s="67"/>
      <c r="BF489" s="67"/>
      <c r="BM489" s="33"/>
    </row>
    <row r="490" spans="1:65" ht="14.4" x14ac:dyDescent="0.3">
      <c r="A490" s="55" t="s">
        <v>757</v>
      </c>
      <c r="B490" s="224"/>
      <c r="C490" s="224"/>
      <c r="D490" s="141" t="s">
        <v>920</v>
      </c>
      <c r="E490" s="141"/>
      <c r="F490" s="224"/>
      <c r="G490" s="224"/>
      <c r="H490" s="106" t="str">
        <f>TEXT(SUMPRODUCT((H475:H489)*1),"0.00")</f>
        <v>0.00</v>
      </c>
      <c r="I490" s="107"/>
      <c r="J490" s="106" t="str">
        <f>TEXT(SUMPRODUCT((J475:J489)*1),"0.00")</f>
        <v>0.00</v>
      </c>
      <c r="K490" s="107"/>
      <c r="L490" s="106" t="str">
        <f>TEXT(SUMPRODUCT((L475:L489)*1),"0.00")</f>
        <v>0.00</v>
      </c>
      <c r="M490" s="158"/>
      <c r="N490" s="107"/>
      <c r="O490" s="106" t="str">
        <f>TEXT(SUMPRODUCT((O475:O489)*1),"0.00")</f>
        <v>0.00</v>
      </c>
      <c r="P490" s="107"/>
      <c r="Q490" s="106" t="str">
        <f>TEXT(SUMPRODUCT((Q475:Q489)*1),"0.00")</f>
        <v>0.00</v>
      </c>
      <c r="R490" s="107"/>
      <c r="AD490" s="41">
        <f>ROW()</f>
        <v>490</v>
      </c>
      <c r="BB490" s="41" t="s">
        <v>1547</v>
      </c>
      <c r="BC490" s="41" t="s">
        <v>458</v>
      </c>
      <c r="BD490" s="42" t="b">
        <v>0</v>
      </c>
      <c r="BE490" s="41" t="s">
        <v>75</v>
      </c>
      <c r="BF490" s="41" t="s">
        <v>75</v>
      </c>
      <c r="BG490" s="41" t="b">
        <v>0</v>
      </c>
      <c r="BH490" s="41" t="b">
        <v>0</v>
      </c>
      <c r="BK490" s="41" t="s">
        <v>460</v>
      </c>
      <c r="BL490" s="41" t="s">
        <v>460</v>
      </c>
      <c r="BM490" s="33"/>
    </row>
    <row r="491" spans="1:65" ht="14.4" x14ac:dyDescent="0.3">
      <c r="A491" s="55" t="s">
        <v>757</v>
      </c>
      <c r="AD491" s="41">
        <f>ROW()</f>
        <v>491</v>
      </c>
      <c r="BB491" s="41" t="s">
        <v>1548</v>
      </c>
      <c r="BC491" s="41" t="s">
        <v>348</v>
      </c>
      <c r="BD491" s="42" t="b">
        <v>1</v>
      </c>
      <c r="BE491" s="41">
        <f>E386</f>
        <v>0</v>
      </c>
      <c r="BF491" s="41" t="str">
        <f>""&amp;E386</f>
        <v/>
      </c>
      <c r="BG491" s="41" t="s">
        <v>1383</v>
      </c>
      <c r="BH491" s="41" t="b">
        <v>0</v>
      </c>
      <c r="BK491" s="41" t="e">
        <f ca="1">_xlfn.FORMULATEXT(BE491)</f>
        <v>#N/A</v>
      </c>
      <c r="BL491" s="41" t="e">
        <f ca="1">_xlfn.FORMULATEXT(BE491)</f>
        <v>#N/A</v>
      </c>
      <c r="BM491" s="33"/>
    </row>
    <row r="492" spans="1:65" ht="14.4" x14ac:dyDescent="0.3">
      <c r="A492" s="55" t="s">
        <v>757</v>
      </c>
      <c r="B492" s="47" t="s">
        <v>1549</v>
      </c>
      <c r="N492" s="225">
        <v>1</v>
      </c>
      <c r="O492" s="226"/>
      <c r="P492" s="227"/>
      <c r="AD492" s="41">
        <f>ROW()</f>
        <v>492</v>
      </c>
      <c r="BB492" s="41" t="s">
        <v>1550</v>
      </c>
      <c r="BC492" s="41" t="s">
        <v>348</v>
      </c>
      <c r="BD492" s="42" t="b">
        <v>1</v>
      </c>
      <c r="BE492" s="41">
        <f>G386</f>
        <v>0</v>
      </c>
      <c r="BF492" s="41" t="str">
        <f>""&amp;G386</f>
        <v/>
      </c>
      <c r="BG492" s="41" t="s">
        <v>1383</v>
      </c>
      <c r="BH492" s="41" t="b">
        <v>0</v>
      </c>
      <c r="BK492" s="41" t="e">
        <f ca="1">_xlfn.FORMULATEXT(BE492)</f>
        <v>#N/A</v>
      </c>
      <c r="BL492" s="41" t="e">
        <f ca="1">_xlfn.FORMULATEXT(BE492)</f>
        <v>#N/A</v>
      </c>
      <c r="BM492" s="33"/>
    </row>
    <row r="493" spans="1:65" ht="14.4" x14ac:dyDescent="0.3">
      <c r="A493" s="55" t="s">
        <v>757</v>
      </c>
      <c r="AD493" s="41">
        <f>ROW()</f>
        <v>493</v>
      </c>
      <c r="BB493" s="41" t="s">
        <v>1551</v>
      </c>
      <c r="BC493" s="41" t="s">
        <v>348</v>
      </c>
      <c r="BD493" s="42" t="b">
        <v>1</v>
      </c>
      <c r="BE493" s="41">
        <f>I386</f>
        <v>0</v>
      </c>
      <c r="BF493" s="41" t="str">
        <f>""&amp;I386</f>
        <v/>
      </c>
      <c r="BG493" s="41" t="s">
        <v>1383</v>
      </c>
      <c r="BH493" s="41" t="b">
        <v>0</v>
      </c>
      <c r="BK493" s="41" t="e">
        <f ca="1">_xlfn.FORMULATEXT(BE493)</f>
        <v>#N/A</v>
      </c>
      <c r="BL493" s="41" t="e">
        <f ca="1">_xlfn.FORMULATEXT(BE493)</f>
        <v>#N/A</v>
      </c>
      <c r="BM493" s="33"/>
    </row>
    <row r="494" spans="1:65" ht="14.4" x14ac:dyDescent="0.3">
      <c r="A494" s="55" t="s">
        <v>757</v>
      </c>
      <c r="B494" s="111" t="s">
        <v>1518</v>
      </c>
      <c r="C494" s="111"/>
      <c r="D494" s="111" t="s">
        <v>1399</v>
      </c>
      <c r="E494" s="111"/>
      <c r="F494" s="111" t="s">
        <v>1401</v>
      </c>
      <c r="G494" s="111"/>
      <c r="H494" s="111" t="s">
        <v>1519</v>
      </c>
      <c r="I494" s="111"/>
      <c r="J494" s="111" t="s">
        <v>1520</v>
      </c>
      <c r="K494" s="111"/>
      <c r="L494" s="111" t="s">
        <v>1521</v>
      </c>
      <c r="M494" s="111"/>
      <c r="N494" s="111"/>
      <c r="O494" s="111" t="s">
        <v>75</v>
      </c>
      <c r="P494" s="111"/>
      <c r="Q494" s="111" t="s">
        <v>1522</v>
      </c>
      <c r="R494" s="111"/>
      <c r="AD494" s="41">
        <f>ROW()</f>
        <v>494</v>
      </c>
      <c r="BB494" s="41" t="s">
        <v>1552</v>
      </c>
      <c r="BC494" s="41" t="s">
        <v>348</v>
      </c>
      <c r="BD494" s="42" t="b">
        <v>1</v>
      </c>
      <c r="BE494" s="41">
        <f>K386</f>
        <v>0</v>
      </c>
      <c r="BF494" s="41" t="str">
        <f>""&amp;K386</f>
        <v/>
      </c>
      <c r="BG494" s="41" t="s">
        <v>1383</v>
      </c>
      <c r="BH494" s="41" t="b">
        <v>0</v>
      </c>
      <c r="BK494" s="41" t="e">
        <f ca="1">_xlfn.FORMULATEXT(BE494)</f>
        <v>#N/A</v>
      </c>
      <c r="BL494" s="41" t="e">
        <f ca="1">_xlfn.FORMULATEXT(BE494)</f>
        <v>#N/A</v>
      </c>
      <c r="BM494" s="33"/>
    </row>
    <row r="495" spans="1:65" ht="14.4" x14ac:dyDescent="0.3">
      <c r="A495" s="55" t="s">
        <v>757</v>
      </c>
      <c r="B495" s="131" t="s">
        <v>44</v>
      </c>
      <c r="C495" s="133"/>
      <c r="D495" s="90" t="s">
        <v>1948</v>
      </c>
      <c r="E495" s="92"/>
      <c r="F495" s="90" t="s">
        <v>353</v>
      </c>
      <c r="G495" s="92"/>
      <c r="H495" s="87" t="s">
        <v>1949</v>
      </c>
      <c r="I495" s="89"/>
      <c r="J495" s="87" t="s">
        <v>973</v>
      </c>
      <c r="K495" s="89"/>
      <c r="L495" s="87" t="s">
        <v>973</v>
      </c>
      <c r="M495" s="88"/>
      <c r="N495" s="89"/>
      <c r="O495" s="87" t="s">
        <v>973</v>
      </c>
      <c r="P495" s="89"/>
      <c r="Q495" s="131" t="str">
        <f t="shared" ref="Q495:Q509" si="71">TEXT(_xlfn.NUMBERVALUE(H495)+_xlfn.NUMBERVALUE(J495)+_xlfn.NUMBERVALUE(L495)+_xlfn.NUMBERVALUE(O495),"0.00")</f>
        <v>240000.00</v>
      </c>
      <c r="R495" s="133"/>
      <c r="AD495" s="41">
        <f>ROW()</f>
        <v>495</v>
      </c>
      <c r="BB495" s="41" t="s">
        <v>1555</v>
      </c>
      <c r="BC495" s="41" t="s">
        <v>348</v>
      </c>
      <c r="BD495" s="42" t="b">
        <v>1</v>
      </c>
      <c r="BE495" s="41">
        <f>M386</f>
        <v>0</v>
      </c>
      <c r="BF495" s="41" t="str">
        <f>""&amp;M386</f>
        <v/>
      </c>
      <c r="BG495" s="41" t="s">
        <v>1383</v>
      </c>
      <c r="BH495" s="41" t="b">
        <v>0</v>
      </c>
      <c r="BK495" s="41" t="e">
        <f ca="1">_xlfn.FORMULATEXT(BE495)</f>
        <v>#N/A</v>
      </c>
      <c r="BL495" s="41" t="e">
        <f ca="1">_xlfn.FORMULATEXT(BE495)</f>
        <v>#N/A</v>
      </c>
      <c r="BM495" s="33"/>
    </row>
    <row r="496" spans="1:65" ht="14.4" x14ac:dyDescent="0.3">
      <c r="B496" s="131" t="s">
        <v>28</v>
      </c>
      <c r="C496" s="133"/>
      <c r="D496" s="90"/>
      <c r="E496" s="92"/>
      <c r="F496" s="90"/>
      <c r="G496" s="92"/>
      <c r="H496" s="87"/>
      <c r="I496" s="89"/>
      <c r="J496" s="87"/>
      <c r="K496" s="89"/>
      <c r="L496" s="87"/>
      <c r="M496" s="88"/>
      <c r="N496" s="89"/>
      <c r="O496" s="87"/>
      <c r="P496" s="89"/>
      <c r="Q496" s="131" t="str">
        <f t="shared" si="71"/>
        <v>0.00</v>
      </c>
      <c r="R496" s="133"/>
      <c r="BD496" s="42"/>
      <c r="BM496" s="33"/>
    </row>
    <row r="497" spans="1:65" ht="14.4" x14ac:dyDescent="0.3">
      <c r="B497" s="131" t="s">
        <v>40</v>
      </c>
      <c r="C497" s="133"/>
      <c r="D497" s="90"/>
      <c r="E497" s="92"/>
      <c r="F497" s="90"/>
      <c r="G497" s="92"/>
      <c r="H497" s="87"/>
      <c r="I497" s="89"/>
      <c r="J497" s="87"/>
      <c r="K497" s="89"/>
      <c r="L497" s="87"/>
      <c r="M497" s="88"/>
      <c r="N497" s="89"/>
      <c r="O497" s="87"/>
      <c r="P497" s="89"/>
      <c r="Q497" s="131" t="str">
        <f t="shared" si="71"/>
        <v>0.00</v>
      </c>
      <c r="R497" s="133"/>
      <c r="BD497" s="42"/>
      <c r="BM497" s="33"/>
    </row>
    <row r="498" spans="1:65" ht="14.4" x14ac:dyDescent="0.3">
      <c r="B498" s="131" t="s">
        <v>55</v>
      </c>
      <c r="C498" s="133"/>
      <c r="D498" s="90"/>
      <c r="E498" s="92"/>
      <c r="F498" s="90"/>
      <c r="G498" s="92"/>
      <c r="H498" s="87"/>
      <c r="I498" s="89"/>
      <c r="J498" s="87"/>
      <c r="K498" s="89"/>
      <c r="L498" s="87"/>
      <c r="M498" s="88"/>
      <c r="N498" s="89"/>
      <c r="O498" s="87"/>
      <c r="P498" s="89"/>
      <c r="Q498" s="131" t="str">
        <f t="shared" si="71"/>
        <v>0.00</v>
      </c>
      <c r="R498" s="133"/>
      <c r="BD498" s="42"/>
      <c r="BM498" s="33"/>
    </row>
    <row r="499" spans="1:65" ht="14.4" x14ac:dyDescent="0.3">
      <c r="B499" s="131" t="s">
        <v>759</v>
      </c>
      <c r="C499" s="133"/>
      <c r="D499" s="90"/>
      <c r="E499" s="92"/>
      <c r="F499" s="90"/>
      <c r="G499" s="92"/>
      <c r="H499" s="87"/>
      <c r="I499" s="89"/>
      <c r="J499" s="87"/>
      <c r="K499" s="89"/>
      <c r="L499" s="87"/>
      <c r="M499" s="88"/>
      <c r="N499" s="89"/>
      <c r="O499" s="87"/>
      <c r="P499" s="89"/>
      <c r="Q499" s="131" t="str">
        <f t="shared" si="71"/>
        <v>0.00</v>
      </c>
      <c r="R499" s="133"/>
      <c r="BD499" s="42"/>
      <c r="BM499" s="33"/>
    </row>
    <row r="500" spans="1:65" ht="14.4" x14ac:dyDescent="0.3">
      <c r="B500" s="131" t="s">
        <v>36</v>
      </c>
      <c r="C500" s="133"/>
      <c r="D500" s="90"/>
      <c r="E500" s="92"/>
      <c r="F500" s="90"/>
      <c r="G500" s="92"/>
      <c r="H500" s="87"/>
      <c r="I500" s="89"/>
      <c r="J500" s="87"/>
      <c r="K500" s="89"/>
      <c r="L500" s="87"/>
      <c r="M500" s="88"/>
      <c r="N500" s="89"/>
      <c r="O500" s="87"/>
      <c r="P500" s="89"/>
      <c r="Q500" s="131" t="str">
        <f t="shared" si="71"/>
        <v>0.00</v>
      </c>
      <c r="R500" s="133"/>
      <c r="BD500" s="42"/>
      <c r="BM500" s="33"/>
    </row>
    <row r="501" spans="1:65" ht="14.4" x14ac:dyDescent="0.3">
      <c r="B501" s="131" t="s">
        <v>756</v>
      </c>
      <c r="C501" s="133"/>
      <c r="D501" s="90"/>
      <c r="E501" s="92"/>
      <c r="F501" s="90"/>
      <c r="G501" s="92"/>
      <c r="H501" s="87"/>
      <c r="I501" s="89"/>
      <c r="J501" s="87"/>
      <c r="K501" s="89"/>
      <c r="L501" s="87"/>
      <c r="M501" s="88"/>
      <c r="N501" s="89"/>
      <c r="O501" s="87"/>
      <c r="P501" s="89"/>
      <c r="Q501" s="131" t="str">
        <f t="shared" si="71"/>
        <v>0.00</v>
      </c>
      <c r="R501" s="133"/>
      <c r="BD501" s="42"/>
      <c r="BM501" s="33"/>
    </row>
    <row r="502" spans="1:65" ht="14.4" x14ac:dyDescent="0.3">
      <c r="B502" s="131" t="s">
        <v>702</v>
      </c>
      <c r="C502" s="133"/>
      <c r="D502" s="90"/>
      <c r="E502" s="92"/>
      <c r="F502" s="90"/>
      <c r="G502" s="92"/>
      <c r="H502" s="87"/>
      <c r="I502" s="89"/>
      <c r="J502" s="87"/>
      <c r="K502" s="89"/>
      <c r="L502" s="87"/>
      <c r="M502" s="88"/>
      <c r="N502" s="89"/>
      <c r="O502" s="87"/>
      <c r="P502" s="89"/>
      <c r="Q502" s="131" t="str">
        <f t="shared" si="71"/>
        <v>0.00</v>
      </c>
      <c r="R502" s="133"/>
      <c r="BD502" s="42"/>
      <c r="BM502" s="33"/>
    </row>
    <row r="503" spans="1:65" ht="14.4" x14ac:dyDescent="0.3">
      <c r="B503" s="131" t="s">
        <v>69</v>
      </c>
      <c r="C503" s="133"/>
      <c r="D503" s="90"/>
      <c r="E503" s="92"/>
      <c r="F503" s="90"/>
      <c r="G503" s="92"/>
      <c r="H503" s="87"/>
      <c r="I503" s="89"/>
      <c r="J503" s="87"/>
      <c r="K503" s="89"/>
      <c r="L503" s="87"/>
      <c r="M503" s="88"/>
      <c r="N503" s="89"/>
      <c r="O503" s="87"/>
      <c r="P503" s="89"/>
      <c r="Q503" s="131" t="str">
        <f t="shared" si="71"/>
        <v>0.00</v>
      </c>
      <c r="R503" s="133"/>
      <c r="BD503" s="42"/>
      <c r="BM503" s="33"/>
    </row>
    <row r="504" spans="1:65" ht="14.4" x14ac:dyDescent="0.3">
      <c r="B504" s="131" t="s">
        <v>107</v>
      </c>
      <c r="C504" s="133"/>
      <c r="D504" s="90"/>
      <c r="E504" s="92"/>
      <c r="F504" s="90"/>
      <c r="G504" s="92"/>
      <c r="H504" s="87"/>
      <c r="I504" s="89"/>
      <c r="J504" s="87"/>
      <c r="K504" s="89"/>
      <c r="L504" s="87"/>
      <c r="M504" s="88"/>
      <c r="N504" s="89"/>
      <c r="O504" s="87"/>
      <c r="P504" s="89"/>
      <c r="Q504" s="131" t="str">
        <f t="shared" si="71"/>
        <v>0.00</v>
      </c>
      <c r="R504" s="133"/>
      <c r="BD504" s="42"/>
      <c r="BM504" s="33"/>
    </row>
    <row r="505" spans="1:65" ht="14.4" x14ac:dyDescent="0.3">
      <c r="B505" s="131" t="s">
        <v>128</v>
      </c>
      <c r="C505" s="133"/>
      <c r="D505" s="90"/>
      <c r="E505" s="92"/>
      <c r="F505" s="90"/>
      <c r="G505" s="92"/>
      <c r="H505" s="87"/>
      <c r="I505" s="89"/>
      <c r="J505" s="87"/>
      <c r="K505" s="89"/>
      <c r="L505" s="87"/>
      <c r="M505" s="88"/>
      <c r="N505" s="89"/>
      <c r="O505" s="87"/>
      <c r="P505" s="89"/>
      <c r="Q505" s="131" t="str">
        <f t="shared" si="71"/>
        <v>0.00</v>
      </c>
      <c r="R505" s="133"/>
      <c r="BD505" s="42"/>
      <c r="BM505" s="33"/>
    </row>
    <row r="506" spans="1:65" ht="14.4" x14ac:dyDescent="0.3">
      <c r="B506" s="131" t="s">
        <v>144</v>
      </c>
      <c r="C506" s="133"/>
      <c r="D506" s="90"/>
      <c r="E506" s="92"/>
      <c r="F506" s="90"/>
      <c r="G506" s="92"/>
      <c r="H506" s="87"/>
      <c r="I506" s="89"/>
      <c r="J506" s="87"/>
      <c r="K506" s="89"/>
      <c r="L506" s="87"/>
      <c r="M506" s="88"/>
      <c r="N506" s="89"/>
      <c r="O506" s="87"/>
      <c r="P506" s="89"/>
      <c r="Q506" s="131" t="str">
        <f t="shared" si="71"/>
        <v>0.00</v>
      </c>
      <c r="R506" s="133"/>
      <c r="BD506" s="42"/>
      <c r="BM506" s="33"/>
    </row>
    <row r="507" spans="1:65" ht="14.4" x14ac:dyDescent="0.3">
      <c r="B507" s="131" t="s">
        <v>158</v>
      </c>
      <c r="C507" s="133"/>
      <c r="D507" s="90"/>
      <c r="E507" s="92"/>
      <c r="F507" s="90"/>
      <c r="G507" s="92"/>
      <c r="H507" s="87"/>
      <c r="I507" s="89"/>
      <c r="J507" s="87"/>
      <c r="K507" s="89"/>
      <c r="L507" s="87"/>
      <c r="M507" s="88"/>
      <c r="N507" s="89"/>
      <c r="O507" s="87"/>
      <c r="P507" s="89"/>
      <c r="Q507" s="131" t="str">
        <f t="shared" si="71"/>
        <v>0.00</v>
      </c>
      <c r="R507" s="133"/>
      <c r="BD507" s="42"/>
      <c r="BM507" s="33"/>
    </row>
    <row r="508" spans="1:65" ht="14.4" x14ac:dyDescent="0.3">
      <c r="B508" s="131" t="s">
        <v>168</v>
      </c>
      <c r="C508" s="133"/>
      <c r="D508" s="90"/>
      <c r="E508" s="92"/>
      <c r="F508" s="90"/>
      <c r="G508" s="92"/>
      <c r="H508" s="87"/>
      <c r="I508" s="89"/>
      <c r="J508" s="87"/>
      <c r="K508" s="89"/>
      <c r="L508" s="87"/>
      <c r="M508" s="88"/>
      <c r="N508" s="89"/>
      <c r="O508" s="87"/>
      <c r="P508" s="89"/>
      <c r="Q508" s="131" t="str">
        <f t="shared" si="71"/>
        <v>0.00</v>
      </c>
      <c r="R508" s="133"/>
      <c r="BD508" s="42"/>
      <c r="BM508" s="33"/>
    </row>
    <row r="509" spans="1:65" ht="14.4" x14ac:dyDescent="0.3">
      <c r="B509" s="131" t="s">
        <v>175</v>
      </c>
      <c r="C509" s="133"/>
      <c r="D509" s="90"/>
      <c r="E509" s="92"/>
      <c r="F509" s="90"/>
      <c r="G509" s="92"/>
      <c r="H509" s="87"/>
      <c r="I509" s="89"/>
      <c r="J509" s="87"/>
      <c r="K509" s="89"/>
      <c r="L509" s="87"/>
      <c r="M509" s="88"/>
      <c r="N509" s="89"/>
      <c r="O509" s="87"/>
      <c r="P509" s="89"/>
      <c r="Q509" s="131" t="str">
        <f t="shared" si="71"/>
        <v>0.00</v>
      </c>
      <c r="R509" s="133"/>
      <c r="BD509" s="42"/>
      <c r="BM509" s="33"/>
    </row>
    <row r="510" spans="1:65" ht="14.4" x14ac:dyDescent="0.3">
      <c r="A510" s="55" t="s">
        <v>757</v>
      </c>
      <c r="B510" s="224"/>
      <c r="C510" s="224"/>
      <c r="D510" s="141" t="s">
        <v>920</v>
      </c>
      <c r="E510" s="141"/>
      <c r="F510" s="224"/>
      <c r="G510" s="224"/>
      <c r="H510" s="106" t="str">
        <f>TEXT(SUMPRODUCT((H495:H509)*1),"0.00")</f>
        <v>240000.00</v>
      </c>
      <c r="I510" s="107"/>
      <c r="J510" s="106" t="str">
        <f>TEXT(SUMPRODUCT((J495:J509)*1),"0.00")</f>
        <v>0.00</v>
      </c>
      <c r="K510" s="107"/>
      <c r="L510" s="106" t="str">
        <f>TEXT(SUMPRODUCT((L495:L509)*1),"0.00")</f>
        <v>0.00</v>
      </c>
      <c r="M510" s="158"/>
      <c r="N510" s="107"/>
      <c r="O510" s="106" t="str">
        <f>TEXT(SUMPRODUCT((O495:O509)*1),"0.00")</f>
        <v>0.00</v>
      </c>
      <c r="P510" s="107"/>
      <c r="Q510" s="106" t="str">
        <f>TEXT(SUMPRODUCT((Q495:Q509)*1),"0.00")</f>
        <v>240000.00</v>
      </c>
      <c r="R510" s="107"/>
      <c r="AD510" s="41">
        <f>ROW()</f>
        <v>510</v>
      </c>
      <c r="BB510" s="41" t="s">
        <v>1561</v>
      </c>
      <c r="BC510" s="41" t="s">
        <v>348</v>
      </c>
      <c r="BD510" s="42" t="b">
        <v>1</v>
      </c>
      <c r="BE510" s="41">
        <f>O386</f>
        <v>0</v>
      </c>
      <c r="BF510" s="41" t="str">
        <f>""&amp;O386</f>
        <v/>
      </c>
      <c r="BG510" s="41" t="s">
        <v>1383</v>
      </c>
      <c r="BH510" s="41" t="b">
        <v>0</v>
      </c>
      <c r="BK510" s="41" t="e">
        <f ca="1">_xlfn.FORMULATEXT(BE510)</f>
        <v>#N/A</v>
      </c>
      <c r="BL510" s="41" t="e">
        <f ca="1">_xlfn.FORMULATEXT(BE510)</f>
        <v>#N/A</v>
      </c>
      <c r="BM510" s="33"/>
    </row>
    <row r="511" spans="1:65" ht="14.4" x14ac:dyDescent="0.3">
      <c r="AD511" s="41">
        <f>ROW()</f>
        <v>511</v>
      </c>
      <c r="BB511" s="60" t="s">
        <v>1562</v>
      </c>
      <c r="BC511" s="41" t="s">
        <v>458</v>
      </c>
      <c r="BD511" s="42" t="b">
        <v>0</v>
      </c>
      <c r="BE511" s="41" t="s">
        <v>681</v>
      </c>
      <c r="BF511" s="41" t="s">
        <v>681</v>
      </c>
      <c r="BG511" s="41" t="b">
        <v>0</v>
      </c>
      <c r="BH511" s="41" t="b">
        <v>0</v>
      </c>
      <c r="BK511" s="41" t="s">
        <v>460</v>
      </c>
      <c r="BL511" s="41" t="s">
        <v>460</v>
      </c>
    </row>
    <row r="512" spans="1:65" ht="14.4" x14ac:dyDescent="0.3">
      <c r="B512" s="45" t="s">
        <v>1563</v>
      </c>
      <c r="AD512" s="41">
        <f>ROW()</f>
        <v>512</v>
      </c>
      <c r="BB512" s="41" t="s">
        <v>1564</v>
      </c>
      <c r="BC512" s="41" t="s">
        <v>458</v>
      </c>
      <c r="BD512" s="42" t="b">
        <v>0</v>
      </c>
      <c r="BE512" s="41" t="s">
        <v>920</v>
      </c>
      <c r="BF512" s="41" t="s">
        <v>920</v>
      </c>
      <c r="BG512" s="41" t="b">
        <v>0</v>
      </c>
      <c r="BH512" s="41" t="b">
        <v>0</v>
      </c>
      <c r="BK512" s="41" t="s">
        <v>460</v>
      </c>
      <c r="BL512" s="41" t="s">
        <v>460</v>
      </c>
    </row>
    <row r="513" spans="1:64" ht="14.4" x14ac:dyDescent="0.3">
      <c r="AD513" s="41">
        <f>ROW()</f>
        <v>513</v>
      </c>
      <c r="BB513" s="41" t="s">
        <v>1565</v>
      </c>
      <c r="BC513" s="41" t="s">
        <v>348</v>
      </c>
      <c r="BD513" s="42" t="b">
        <v>1</v>
      </c>
      <c r="BE513" s="43" t="str">
        <f t="shared" ref="BE513:BE524" si="72">J147</f>
        <v>4468120.00</v>
      </c>
      <c r="BF513" s="41" t="str">
        <f t="shared" ref="BF513:BF524" si="73">""&amp;J147</f>
        <v>4468120.00</v>
      </c>
      <c r="BG513" s="41" t="b">
        <v>0</v>
      </c>
      <c r="BH513" s="41" t="b">
        <v>0</v>
      </c>
      <c r="BK513" s="41" t="e">
        <f t="shared" ref="BK513:BK526" ca="1" si="74">_xlfn.FORMULATEXT(BE513)</f>
        <v>#N/A</v>
      </c>
      <c r="BL513" s="41" t="e">
        <f t="shared" ref="BL513:BL526" ca="1" si="75">_xlfn.FORMULATEXT(BE513)</f>
        <v>#N/A</v>
      </c>
    </row>
    <row r="514" spans="1:64" ht="14.4" x14ac:dyDescent="0.3">
      <c r="B514" s="55" t="s">
        <v>1332</v>
      </c>
      <c r="AA514" s="78">
        <v>1</v>
      </c>
      <c r="AB514" s="41">
        <f>IF(AC514="Y",1,2)</f>
        <v>1</v>
      </c>
      <c r="AC514" s="41" t="s">
        <v>539</v>
      </c>
      <c r="AD514" s="41">
        <f>ROW()</f>
        <v>514</v>
      </c>
      <c r="BB514" s="41" t="s">
        <v>1567</v>
      </c>
      <c r="BC514" s="41" t="s">
        <v>348</v>
      </c>
      <c r="BD514" s="42" t="b">
        <v>1</v>
      </c>
      <c r="BE514" s="43" t="str">
        <f t="shared" si="72"/>
        <v>0.00</v>
      </c>
      <c r="BF514" s="41" t="str">
        <f t="shared" si="73"/>
        <v>0.00</v>
      </c>
      <c r="BG514" s="41" t="b">
        <v>0</v>
      </c>
      <c r="BH514" s="41" t="b">
        <v>0</v>
      </c>
      <c r="BK514" s="41" t="e">
        <f t="shared" ca="1" si="74"/>
        <v>#N/A</v>
      </c>
      <c r="BL514" s="41" t="e">
        <f t="shared" ca="1" si="75"/>
        <v>#N/A</v>
      </c>
    </row>
    <row r="515" spans="1:64" ht="14.4" hidden="1" x14ac:dyDescent="0.3">
      <c r="A515" s="55" t="s">
        <v>757</v>
      </c>
      <c r="AD515" s="41">
        <f>ROW()</f>
        <v>515</v>
      </c>
      <c r="BB515" s="41" t="s">
        <v>1569</v>
      </c>
      <c r="BC515" s="41" t="s">
        <v>348</v>
      </c>
      <c r="BD515" s="42" t="b">
        <v>1</v>
      </c>
      <c r="BE515" s="43" t="str">
        <f t="shared" si="72"/>
        <v>0.00</v>
      </c>
      <c r="BF515" s="41" t="str">
        <f t="shared" si="73"/>
        <v>0.00</v>
      </c>
      <c r="BG515" s="41" t="b">
        <v>0</v>
      </c>
      <c r="BH515" s="41" t="b">
        <v>0</v>
      </c>
      <c r="BK515" s="41" t="e">
        <f t="shared" ca="1" si="74"/>
        <v>#N/A</v>
      </c>
      <c r="BL515" s="41" t="e">
        <f t="shared" ca="1" si="75"/>
        <v>#N/A</v>
      </c>
    </row>
    <row r="516" spans="1:64" ht="14.4" hidden="1" x14ac:dyDescent="0.3">
      <c r="A516" s="55" t="s">
        <v>757</v>
      </c>
      <c r="B516" s="73" t="s">
        <v>1570</v>
      </c>
      <c r="AD516" s="41">
        <f>ROW()</f>
        <v>516</v>
      </c>
      <c r="BB516" s="41" t="s">
        <v>1571</v>
      </c>
      <c r="BC516" s="41" t="s">
        <v>348</v>
      </c>
      <c r="BD516" s="42" t="b">
        <v>1</v>
      </c>
      <c r="BE516" s="43" t="str">
        <f t="shared" si="72"/>
        <v>0.00</v>
      </c>
      <c r="BF516" s="41" t="str">
        <f t="shared" si="73"/>
        <v>0.00</v>
      </c>
      <c r="BG516" s="41" t="b">
        <v>0</v>
      </c>
      <c r="BH516" s="41" t="b">
        <v>0</v>
      </c>
      <c r="BK516" s="41" t="e">
        <f t="shared" ca="1" si="74"/>
        <v>#N/A</v>
      </c>
      <c r="BL516" s="41" t="e">
        <f t="shared" ca="1" si="75"/>
        <v>#N/A</v>
      </c>
    </row>
    <row r="517" spans="1:64" ht="14.4" hidden="1" x14ac:dyDescent="0.3">
      <c r="A517" s="55" t="s">
        <v>757</v>
      </c>
      <c r="B517" s="125"/>
      <c r="C517" s="126"/>
      <c r="D517" s="126"/>
      <c r="E517" s="126"/>
      <c r="F517" s="126"/>
      <c r="G517" s="126"/>
      <c r="H517" s="126"/>
      <c r="I517" s="126"/>
      <c r="J517" s="127"/>
      <c r="AD517" s="41">
        <f>ROW()</f>
        <v>517</v>
      </c>
      <c r="BB517" s="41" t="s">
        <v>1572</v>
      </c>
      <c r="BC517" s="41" t="s">
        <v>348</v>
      </c>
      <c r="BD517" s="42" t="b">
        <v>1</v>
      </c>
      <c r="BE517" s="43" t="str">
        <f t="shared" si="72"/>
        <v>0.00</v>
      </c>
      <c r="BF517" s="41" t="str">
        <f t="shared" si="73"/>
        <v>0.00</v>
      </c>
      <c r="BG517" s="41" t="b">
        <v>0</v>
      </c>
      <c r="BH517" s="41" t="b">
        <v>0</v>
      </c>
      <c r="BK517" s="41" t="e">
        <f t="shared" ca="1" si="74"/>
        <v>#N/A</v>
      </c>
      <c r="BL517" s="41" t="e">
        <f t="shared" ca="1" si="75"/>
        <v>#N/A</v>
      </c>
    </row>
    <row r="518" spans="1:64" ht="14.4" x14ac:dyDescent="0.3">
      <c r="AD518" s="41">
        <f>ROW()</f>
        <v>518</v>
      </c>
      <c r="BB518" s="41" t="s">
        <v>1573</v>
      </c>
      <c r="BC518" s="41" t="s">
        <v>348</v>
      </c>
      <c r="BD518" s="42" t="b">
        <v>1</v>
      </c>
      <c r="BE518" s="43" t="str">
        <f t="shared" si="72"/>
        <v>0.00</v>
      </c>
      <c r="BF518" s="41" t="str">
        <f t="shared" si="73"/>
        <v>0.00</v>
      </c>
      <c r="BG518" s="41" t="b">
        <v>0</v>
      </c>
      <c r="BH518" s="41" t="b">
        <v>0</v>
      </c>
      <c r="BK518" s="41" t="e">
        <f t="shared" ca="1" si="74"/>
        <v>#N/A</v>
      </c>
      <c r="BL518" s="41" t="e">
        <f t="shared" ca="1" si="75"/>
        <v>#N/A</v>
      </c>
    </row>
    <row r="519" spans="1:64" ht="14.4" x14ac:dyDescent="0.3">
      <c r="B519" s="45" t="s">
        <v>1574</v>
      </c>
      <c r="AD519" s="41">
        <f>ROW()</f>
        <v>519</v>
      </c>
      <c r="BB519" s="41" t="s">
        <v>1575</v>
      </c>
      <c r="BC519" s="41" t="s">
        <v>348</v>
      </c>
      <c r="BD519" s="42" t="b">
        <v>1</v>
      </c>
      <c r="BE519" s="43" t="str">
        <f t="shared" si="72"/>
        <v>0.00</v>
      </c>
      <c r="BF519" s="41" t="str">
        <f t="shared" si="73"/>
        <v>0.00</v>
      </c>
      <c r="BG519" s="41" t="b">
        <v>0</v>
      </c>
      <c r="BH519" s="41" t="b">
        <v>0</v>
      </c>
      <c r="BK519" s="41" t="e">
        <f t="shared" ca="1" si="74"/>
        <v>#N/A</v>
      </c>
      <c r="BL519" s="41" t="e">
        <f t="shared" ca="1" si="75"/>
        <v>#N/A</v>
      </c>
    </row>
    <row r="520" spans="1:64" ht="14.4" x14ac:dyDescent="0.3">
      <c r="AD520" s="41">
        <f>ROW()</f>
        <v>520</v>
      </c>
      <c r="BB520" s="41" t="s">
        <v>1576</v>
      </c>
      <c r="BC520" s="41" t="s">
        <v>348</v>
      </c>
      <c r="BD520" s="42" t="b">
        <v>1</v>
      </c>
      <c r="BE520" s="43" t="str">
        <f t="shared" si="72"/>
        <v>0.00</v>
      </c>
      <c r="BF520" s="41" t="str">
        <f t="shared" si="73"/>
        <v>0.00</v>
      </c>
      <c r="BG520" s="41" t="b">
        <v>0</v>
      </c>
      <c r="BH520" s="41" t="b">
        <v>0</v>
      </c>
      <c r="BK520" s="41" t="e">
        <f t="shared" ca="1" si="74"/>
        <v>#N/A</v>
      </c>
      <c r="BL520" s="41" t="e">
        <f t="shared" ca="1" si="75"/>
        <v>#N/A</v>
      </c>
    </row>
    <row r="521" spans="1:64" ht="14.4" x14ac:dyDescent="0.3">
      <c r="B521" s="55" t="s">
        <v>1336</v>
      </c>
      <c r="L521" s="55"/>
      <c r="AA521" s="74">
        <v>2</v>
      </c>
      <c r="AD521" s="41">
        <f>ROW()</f>
        <v>521</v>
      </c>
      <c r="BB521" s="41" t="s">
        <v>1577</v>
      </c>
      <c r="BC521" s="41" t="s">
        <v>348</v>
      </c>
      <c r="BD521" s="42" t="b">
        <v>1</v>
      </c>
      <c r="BE521" s="43" t="str">
        <f t="shared" si="72"/>
        <v>0.00</v>
      </c>
      <c r="BF521" s="41" t="str">
        <f t="shared" si="73"/>
        <v>0.00</v>
      </c>
      <c r="BG521" s="41" t="b">
        <v>0</v>
      </c>
      <c r="BH521" s="41" t="b">
        <v>0</v>
      </c>
      <c r="BK521" s="41" t="e">
        <f t="shared" ca="1" si="74"/>
        <v>#N/A</v>
      </c>
      <c r="BL521" s="41" t="e">
        <f t="shared" ca="1" si="75"/>
        <v>#N/A</v>
      </c>
    </row>
    <row r="522" spans="1:64" ht="14.4" x14ac:dyDescent="0.3">
      <c r="AD522" s="41">
        <f>ROW()</f>
        <v>522</v>
      </c>
      <c r="BB522" s="41" t="s">
        <v>1578</v>
      </c>
      <c r="BC522" s="41" t="s">
        <v>348</v>
      </c>
      <c r="BD522" s="42" t="b">
        <v>1</v>
      </c>
      <c r="BE522" s="43" t="str">
        <f t="shared" si="72"/>
        <v>0.00</v>
      </c>
      <c r="BF522" s="41" t="str">
        <f t="shared" si="73"/>
        <v>0.00</v>
      </c>
      <c r="BG522" s="41" t="b">
        <v>0</v>
      </c>
      <c r="BH522" s="41" t="b">
        <v>0</v>
      </c>
      <c r="BK522" s="41" t="e">
        <f t="shared" ca="1" si="74"/>
        <v>#N/A</v>
      </c>
      <c r="BL522" s="41" t="e">
        <f t="shared" ca="1" si="75"/>
        <v>#N/A</v>
      </c>
    </row>
    <row r="523" spans="1:64" ht="14.4" x14ac:dyDescent="0.3">
      <c r="B523" s="55" t="s">
        <v>1579</v>
      </c>
      <c r="N523" s="87"/>
      <c r="O523" s="88"/>
      <c r="P523" s="89"/>
      <c r="AD523" s="41">
        <f>ROW()</f>
        <v>523</v>
      </c>
      <c r="BB523" s="41" t="s">
        <v>1580</v>
      </c>
      <c r="BC523" s="41" t="s">
        <v>348</v>
      </c>
      <c r="BD523" s="42" t="b">
        <v>1</v>
      </c>
      <c r="BE523" s="43" t="str">
        <f t="shared" si="72"/>
        <v>0.00</v>
      </c>
      <c r="BF523" s="41" t="str">
        <f t="shared" si="73"/>
        <v>0.00</v>
      </c>
      <c r="BG523" s="41" t="b">
        <v>0</v>
      </c>
      <c r="BH523" s="41" t="b">
        <v>0</v>
      </c>
      <c r="BK523" s="41" t="e">
        <f t="shared" ca="1" si="74"/>
        <v>#N/A</v>
      </c>
      <c r="BL523" s="41" t="e">
        <f t="shared" ca="1" si="75"/>
        <v>#N/A</v>
      </c>
    </row>
    <row r="524" spans="1:64" ht="14.55" customHeight="1" x14ac:dyDescent="0.3">
      <c r="AD524" s="41">
        <f>ROW()</f>
        <v>524</v>
      </c>
      <c r="BB524" s="41" t="s">
        <v>1581</v>
      </c>
      <c r="BC524" s="41" t="s">
        <v>348</v>
      </c>
      <c r="BD524" s="42" t="b">
        <v>1</v>
      </c>
      <c r="BE524" s="43" t="str">
        <f t="shared" si="72"/>
        <v>0.00</v>
      </c>
      <c r="BF524" s="41" t="str">
        <f t="shared" si="73"/>
        <v>0.00</v>
      </c>
      <c r="BG524" s="41" t="b">
        <v>0</v>
      </c>
      <c r="BH524" s="41" t="b">
        <v>0</v>
      </c>
      <c r="BK524" s="41" t="e">
        <f t="shared" ca="1" si="74"/>
        <v>#N/A</v>
      </c>
      <c r="BL524" s="41" t="e">
        <f t="shared" ca="1" si="75"/>
        <v>#N/A</v>
      </c>
    </row>
    <row r="525" spans="1:64" ht="43.95" customHeight="1" x14ac:dyDescent="0.3">
      <c r="B525" s="108" t="s">
        <v>1582</v>
      </c>
      <c r="C525" s="108"/>
      <c r="D525" s="108"/>
      <c r="E525" s="108" t="s">
        <v>1583</v>
      </c>
      <c r="F525" s="108"/>
      <c r="G525" s="108"/>
      <c r="H525" s="108" t="s">
        <v>1584</v>
      </c>
      <c r="I525" s="108"/>
      <c r="J525" s="108"/>
      <c r="K525" s="108" t="s">
        <v>1585</v>
      </c>
      <c r="L525" s="108"/>
      <c r="M525" s="108"/>
      <c r="N525" s="108" t="s">
        <v>1586</v>
      </c>
      <c r="O525" s="108"/>
      <c r="P525" s="108"/>
      <c r="Q525" s="108" t="s">
        <v>1587</v>
      </c>
      <c r="R525" s="108"/>
      <c r="S525" s="108"/>
      <c r="AD525" s="41">
        <f>ROW()</f>
        <v>525</v>
      </c>
      <c r="BB525" s="41" t="s">
        <v>1588</v>
      </c>
      <c r="BC525" s="41" t="s">
        <v>348</v>
      </c>
      <c r="BD525" s="42" t="b">
        <v>1</v>
      </c>
      <c r="BE525" s="43" t="str">
        <f>J160</f>
        <v>0.00</v>
      </c>
      <c r="BF525" s="41" t="str">
        <f>""&amp;J160</f>
        <v>0.00</v>
      </c>
      <c r="BG525" s="41" t="b">
        <v>0</v>
      </c>
      <c r="BH525" s="41" t="b">
        <v>0</v>
      </c>
      <c r="BK525" s="41" t="e">
        <f t="shared" ca="1" si="74"/>
        <v>#N/A</v>
      </c>
      <c r="BL525" s="41" t="e">
        <f t="shared" ca="1" si="75"/>
        <v>#N/A</v>
      </c>
    </row>
    <row r="526" spans="1:64" ht="14.4" x14ac:dyDescent="0.3">
      <c r="B526" s="90"/>
      <c r="C526" s="91"/>
      <c r="D526" s="92"/>
      <c r="E526" s="90"/>
      <c r="F526" s="91"/>
      <c r="G526" s="92"/>
      <c r="H526" s="90"/>
      <c r="I526" s="91"/>
      <c r="J526" s="92"/>
      <c r="K526" s="90"/>
      <c r="L526" s="91"/>
      <c r="M526" s="92"/>
      <c r="N526" s="90"/>
      <c r="O526" s="91"/>
      <c r="P526" s="92"/>
      <c r="Q526" s="90"/>
      <c r="R526" s="91"/>
      <c r="S526" s="92"/>
      <c r="AD526" s="41">
        <f>ROW()</f>
        <v>526</v>
      </c>
      <c r="BB526" s="41" t="s">
        <v>1590</v>
      </c>
      <c r="BC526" s="41" t="s">
        <v>348</v>
      </c>
      <c r="BD526" s="42" t="b">
        <v>1</v>
      </c>
      <c r="BE526" s="43" t="str">
        <f>J161</f>
        <v>0.00</v>
      </c>
      <c r="BF526" s="41" t="str">
        <f>""&amp;J161</f>
        <v>0.00</v>
      </c>
      <c r="BG526" s="41" t="b">
        <v>0</v>
      </c>
      <c r="BH526" s="41" t="b">
        <v>0</v>
      </c>
      <c r="BK526" s="41" t="e">
        <f t="shared" ca="1" si="74"/>
        <v>#N/A</v>
      </c>
      <c r="BL526" s="41" t="e">
        <f t="shared" ca="1" si="75"/>
        <v>#N/A</v>
      </c>
    </row>
    <row r="527" spans="1:64" ht="14.4" x14ac:dyDescent="0.3">
      <c r="B527" s="90"/>
      <c r="C527" s="91"/>
      <c r="D527" s="92"/>
      <c r="E527" s="90"/>
      <c r="F527" s="91"/>
      <c r="G527" s="92"/>
      <c r="H527" s="90"/>
      <c r="I527" s="91"/>
      <c r="J527" s="92"/>
      <c r="K527" s="90"/>
      <c r="L527" s="91"/>
      <c r="M527" s="92"/>
      <c r="N527" s="90"/>
      <c r="O527" s="91"/>
      <c r="P527" s="92"/>
      <c r="Q527" s="90"/>
      <c r="R527" s="91"/>
      <c r="S527" s="92"/>
      <c r="BD527" s="42"/>
      <c r="BE527" s="43"/>
    </row>
    <row r="528" spans="1:64" ht="14.4" x14ac:dyDescent="0.3">
      <c r="B528" s="90"/>
      <c r="C528" s="91"/>
      <c r="D528" s="92"/>
      <c r="E528" s="90"/>
      <c r="F528" s="91"/>
      <c r="G528" s="92"/>
      <c r="H528" s="90"/>
      <c r="I528" s="91"/>
      <c r="J528" s="92"/>
      <c r="K528" s="90"/>
      <c r="L528" s="91"/>
      <c r="M528" s="92"/>
      <c r="N528" s="90"/>
      <c r="O528" s="91"/>
      <c r="P528" s="92"/>
      <c r="Q528" s="90"/>
      <c r="R528" s="91"/>
      <c r="S528" s="92"/>
      <c r="BD528" s="42"/>
      <c r="BE528" s="43"/>
    </row>
    <row r="529" spans="2:64" ht="14.4" x14ac:dyDescent="0.3">
      <c r="B529" s="90"/>
      <c r="C529" s="91"/>
      <c r="D529" s="92"/>
      <c r="E529" s="90"/>
      <c r="F529" s="91"/>
      <c r="G529" s="92"/>
      <c r="H529" s="90"/>
      <c r="I529" s="91"/>
      <c r="J529" s="92"/>
      <c r="K529" s="90"/>
      <c r="L529" s="91"/>
      <c r="M529" s="92"/>
      <c r="N529" s="90"/>
      <c r="O529" s="91"/>
      <c r="P529" s="92"/>
      <c r="Q529" s="90"/>
      <c r="R529" s="91"/>
      <c r="S529" s="92"/>
      <c r="BD529" s="42"/>
      <c r="BE529" s="43"/>
    </row>
    <row r="530" spans="2:64" ht="14.4" x14ac:dyDescent="0.3">
      <c r="B530" s="90"/>
      <c r="C530" s="91"/>
      <c r="D530" s="92"/>
      <c r="E530" s="90"/>
      <c r="F530" s="91"/>
      <c r="G530" s="92"/>
      <c r="H530" s="90"/>
      <c r="I530" s="91"/>
      <c r="J530" s="92"/>
      <c r="K530" s="90"/>
      <c r="L530" s="91"/>
      <c r="M530" s="92"/>
      <c r="N530" s="90"/>
      <c r="O530" s="91"/>
      <c r="P530" s="92"/>
      <c r="Q530" s="90"/>
      <c r="R530" s="91"/>
      <c r="S530" s="92"/>
      <c r="BD530" s="42"/>
      <c r="BE530" s="43"/>
    </row>
    <row r="531" spans="2:64" ht="14.4" x14ac:dyDescent="0.3">
      <c r="B531" s="90"/>
      <c r="C531" s="91"/>
      <c r="D531" s="92"/>
      <c r="E531" s="90"/>
      <c r="F531" s="91"/>
      <c r="G531" s="92"/>
      <c r="H531" s="90"/>
      <c r="I531" s="91"/>
      <c r="J531" s="92"/>
      <c r="K531" s="90"/>
      <c r="L531" s="91"/>
      <c r="M531" s="92"/>
      <c r="N531" s="90"/>
      <c r="O531" s="91"/>
      <c r="P531" s="92"/>
      <c r="Q531" s="90"/>
      <c r="R531" s="91"/>
      <c r="S531" s="92"/>
      <c r="BD531" s="42"/>
      <c r="BE531" s="43"/>
    </row>
    <row r="532" spans="2:64" ht="14.4" x14ac:dyDescent="0.3">
      <c r="B532" s="90"/>
      <c r="C532" s="91"/>
      <c r="D532" s="92"/>
      <c r="E532" s="90"/>
      <c r="F532" s="91"/>
      <c r="G532" s="92"/>
      <c r="H532" s="90"/>
      <c r="I532" s="91"/>
      <c r="J532" s="92"/>
      <c r="K532" s="90"/>
      <c r="L532" s="91"/>
      <c r="M532" s="92"/>
      <c r="N532" s="90"/>
      <c r="O532" s="91"/>
      <c r="P532" s="92"/>
      <c r="Q532" s="90"/>
      <c r="R532" s="91"/>
      <c r="S532" s="92"/>
      <c r="BD532" s="42"/>
      <c r="BE532" s="43"/>
    </row>
    <row r="533" spans="2:64" ht="14.4" x14ac:dyDescent="0.3">
      <c r="B533" s="90"/>
      <c r="C533" s="91"/>
      <c r="D533" s="92"/>
      <c r="E533" s="90"/>
      <c r="F533" s="91"/>
      <c r="G533" s="92"/>
      <c r="H533" s="90"/>
      <c r="I533" s="91"/>
      <c r="J533" s="92"/>
      <c r="K533" s="90"/>
      <c r="L533" s="91"/>
      <c r="M533" s="92"/>
      <c r="N533" s="90"/>
      <c r="O533" s="91"/>
      <c r="P533" s="92"/>
      <c r="Q533" s="90"/>
      <c r="R533" s="91"/>
      <c r="S533" s="92"/>
      <c r="BD533" s="42"/>
      <c r="BE533" s="43"/>
    </row>
    <row r="534" spans="2:64" ht="14.4" x14ac:dyDescent="0.3">
      <c r="B534" s="90"/>
      <c r="C534" s="91"/>
      <c r="D534" s="92"/>
      <c r="E534" s="90"/>
      <c r="F534" s="91"/>
      <c r="G534" s="92"/>
      <c r="H534" s="90"/>
      <c r="I534" s="91"/>
      <c r="J534" s="92"/>
      <c r="K534" s="90"/>
      <c r="L534" s="91"/>
      <c r="M534" s="92"/>
      <c r="N534" s="90"/>
      <c r="O534" s="91"/>
      <c r="P534" s="92"/>
      <c r="Q534" s="90"/>
      <c r="R534" s="91"/>
      <c r="S534" s="92"/>
      <c r="BD534" s="42"/>
      <c r="BE534" s="43"/>
    </row>
    <row r="535" spans="2:64" ht="14.4" x14ac:dyDescent="0.3">
      <c r="B535" s="90"/>
      <c r="C535" s="91"/>
      <c r="D535" s="92"/>
      <c r="E535" s="90"/>
      <c r="F535" s="91"/>
      <c r="G535" s="92"/>
      <c r="H535" s="90"/>
      <c r="I535" s="91"/>
      <c r="J535" s="92"/>
      <c r="K535" s="90"/>
      <c r="L535" s="91"/>
      <c r="M535" s="92"/>
      <c r="N535" s="90"/>
      <c r="O535" s="91"/>
      <c r="P535" s="92"/>
      <c r="Q535" s="90"/>
      <c r="R535" s="91"/>
      <c r="S535" s="92"/>
      <c r="BD535" s="42"/>
      <c r="BE535" s="43"/>
    </row>
    <row r="536" spans="2:64" ht="14.4" x14ac:dyDescent="0.3">
      <c r="B536" s="90"/>
      <c r="C536" s="91"/>
      <c r="D536" s="92"/>
      <c r="E536" s="90"/>
      <c r="F536" s="91"/>
      <c r="G536" s="92"/>
      <c r="H536" s="90"/>
      <c r="I536" s="91"/>
      <c r="J536" s="92"/>
      <c r="K536" s="90"/>
      <c r="L536" s="91"/>
      <c r="M536" s="92"/>
      <c r="N536" s="90"/>
      <c r="O536" s="91"/>
      <c r="P536" s="92"/>
      <c r="Q536" s="90"/>
      <c r="R536" s="91"/>
      <c r="S536" s="92"/>
      <c r="BD536" s="42"/>
      <c r="BE536" s="43"/>
    </row>
    <row r="537" spans="2:64" ht="14.4" x14ac:dyDescent="0.3">
      <c r="B537" s="90"/>
      <c r="C537" s="91"/>
      <c r="D537" s="92"/>
      <c r="E537" s="90"/>
      <c r="F537" s="91"/>
      <c r="G537" s="92"/>
      <c r="H537" s="90"/>
      <c r="I537" s="91"/>
      <c r="J537" s="92"/>
      <c r="K537" s="90"/>
      <c r="L537" s="91"/>
      <c r="M537" s="92"/>
      <c r="N537" s="90"/>
      <c r="O537" s="91"/>
      <c r="P537" s="92"/>
      <c r="Q537" s="90"/>
      <c r="R537" s="91"/>
      <c r="S537" s="92"/>
      <c r="BD537" s="42"/>
      <c r="BE537" s="43"/>
    </row>
    <row r="538" spans="2:64" ht="14.4" x14ac:dyDescent="0.3">
      <c r="B538" s="90"/>
      <c r="C538" s="91"/>
      <c r="D538" s="92"/>
      <c r="E538" s="90"/>
      <c r="F538" s="91"/>
      <c r="G538" s="92"/>
      <c r="H538" s="90"/>
      <c r="I538" s="91"/>
      <c r="J538" s="92"/>
      <c r="K538" s="90"/>
      <c r="L538" s="91"/>
      <c r="M538" s="92"/>
      <c r="N538" s="90"/>
      <c r="O538" s="91"/>
      <c r="P538" s="92"/>
      <c r="Q538" s="90"/>
      <c r="R538" s="91"/>
      <c r="S538" s="92"/>
      <c r="BD538" s="42"/>
      <c r="BE538" s="43"/>
    </row>
    <row r="539" spans="2:64" ht="14.4" x14ac:dyDescent="0.3">
      <c r="B539" s="90"/>
      <c r="C539" s="91"/>
      <c r="D539" s="92"/>
      <c r="E539" s="90"/>
      <c r="F539" s="91"/>
      <c r="G539" s="92"/>
      <c r="H539" s="90"/>
      <c r="I539" s="91"/>
      <c r="J539" s="92"/>
      <c r="K539" s="90"/>
      <c r="L539" s="91"/>
      <c r="M539" s="92"/>
      <c r="N539" s="90"/>
      <c r="O539" s="91"/>
      <c r="P539" s="92"/>
      <c r="Q539" s="90"/>
      <c r="R539" s="91"/>
      <c r="S539" s="92"/>
      <c r="BD539" s="42"/>
      <c r="BE539" s="43"/>
    </row>
    <row r="540" spans="2:64" ht="14.4" x14ac:dyDescent="0.3">
      <c r="B540" s="90"/>
      <c r="C540" s="91"/>
      <c r="D540" s="92"/>
      <c r="E540" s="90"/>
      <c r="F540" s="91"/>
      <c r="G540" s="92"/>
      <c r="H540" s="90"/>
      <c r="I540" s="91"/>
      <c r="J540" s="92"/>
      <c r="K540" s="90"/>
      <c r="L540" s="91"/>
      <c r="M540" s="92"/>
      <c r="N540" s="90"/>
      <c r="O540" s="91"/>
      <c r="P540" s="92"/>
      <c r="Q540" s="90"/>
      <c r="R540" s="91"/>
      <c r="S540" s="92"/>
      <c r="BD540" s="42"/>
      <c r="BE540" s="43"/>
    </row>
    <row r="541" spans="2:64" ht="14.4" x14ac:dyDescent="0.3">
      <c r="AD541" s="41">
        <f>ROW()</f>
        <v>541</v>
      </c>
      <c r="BB541" s="41" t="s">
        <v>1591</v>
      </c>
      <c r="BC541" s="41" t="s">
        <v>348</v>
      </c>
      <c r="BD541" s="42" t="b">
        <v>1</v>
      </c>
      <c r="BE541" s="43" t="str">
        <f>J162</f>
        <v>0.00</v>
      </c>
      <c r="BF541" s="41" t="str">
        <f>""&amp;J162</f>
        <v>0.00</v>
      </c>
      <c r="BG541" s="41" t="b">
        <v>0</v>
      </c>
      <c r="BH541" s="41" t="b">
        <v>0</v>
      </c>
      <c r="BK541" s="41" t="e">
        <f ca="1">_xlfn.FORMULATEXT(BE541)</f>
        <v>#N/A</v>
      </c>
      <c r="BL541" s="41" t="e">
        <f ca="1">_xlfn.FORMULATEXT(BE541)</f>
        <v>#N/A</v>
      </c>
    </row>
    <row r="542" spans="2:64" ht="14.4" x14ac:dyDescent="0.3">
      <c r="B542" s="55" t="s">
        <v>1340</v>
      </c>
      <c r="AA542" s="74">
        <v>2</v>
      </c>
      <c r="AD542" s="41">
        <f>ROW()</f>
        <v>542</v>
      </c>
      <c r="BB542" s="41" t="s">
        <v>1592</v>
      </c>
      <c r="BC542" s="41" t="s">
        <v>348</v>
      </c>
      <c r="BD542" s="42" t="b">
        <v>1</v>
      </c>
      <c r="BE542" s="43" t="str">
        <f>J163</f>
        <v>0.00</v>
      </c>
      <c r="BF542" s="41" t="str">
        <f>""&amp;J163</f>
        <v>0.00</v>
      </c>
      <c r="BG542" s="41" t="b">
        <v>0</v>
      </c>
      <c r="BH542" s="41" t="b">
        <v>0</v>
      </c>
      <c r="BK542" s="41" t="e">
        <f ca="1">_xlfn.FORMULATEXT(BE542)</f>
        <v>#N/A</v>
      </c>
      <c r="BL542" s="41" t="e">
        <f ca="1">_xlfn.FORMULATEXT(BE542)</f>
        <v>#N/A</v>
      </c>
    </row>
    <row r="543" spans="2:64" ht="14.4" x14ac:dyDescent="0.3">
      <c r="AD543" s="41">
        <f>ROW()</f>
        <v>543</v>
      </c>
      <c r="BB543" s="41" t="s">
        <v>1593</v>
      </c>
      <c r="BC543" s="41" t="s">
        <v>348</v>
      </c>
      <c r="BD543" s="42" t="b">
        <v>1</v>
      </c>
      <c r="BE543" s="43" t="str">
        <f>J164</f>
        <v>0.00</v>
      </c>
      <c r="BF543" s="41" t="str">
        <f>""&amp;J164</f>
        <v>0.00</v>
      </c>
      <c r="BG543" s="41" t="b">
        <v>0</v>
      </c>
      <c r="BH543" s="41" t="b">
        <v>0</v>
      </c>
      <c r="BK543" s="41" t="e">
        <f ca="1">_xlfn.FORMULATEXT(BE543)</f>
        <v>#N/A</v>
      </c>
      <c r="BL543" s="41" t="e">
        <f ca="1">_xlfn.FORMULATEXT(BE543)</f>
        <v>#N/A</v>
      </c>
    </row>
    <row r="544" spans="2:64" ht="15" customHeight="1" x14ac:dyDescent="0.3">
      <c r="B544" s="55" t="s">
        <v>1594</v>
      </c>
      <c r="N544" s="87"/>
      <c r="O544" s="88"/>
      <c r="P544" s="89"/>
      <c r="AD544" s="41">
        <f>ROW()</f>
        <v>544</v>
      </c>
      <c r="BB544" s="60" t="s">
        <v>1595</v>
      </c>
      <c r="BC544" s="41" t="s">
        <v>348</v>
      </c>
      <c r="BD544" s="42" t="b">
        <v>1</v>
      </c>
      <c r="BE544" s="43" t="str">
        <f>J166</f>
        <v>4468120.00</v>
      </c>
      <c r="BF544" s="41" t="str">
        <f>""&amp;J166</f>
        <v>4468120.00</v>
      </c>
      <c r="BG544" s="41" t="b">
        <v>0</v>
      </c>
      <c r="BH544" s="41" t="b">
        <v>0</v>
      </c>
      <c r="BK544" s="41" t="e">
        <f ca="1">_xlfn.FORMULATEXT(BE544)</f>
        <v>#N/A</v>
      </c>
      <c r="BL544" s="41" t="e">
        <f ca="1">_xlfn.FORMULATEXT(BE544)</f>
        <v>#N/A</v>
      </c>
    </row>
    <row r="545" spans="2:64" ht="13.95" customHeight="1" x14ac:dyDescent="0.3">
      <c r="AD545" s="41">
        <f>ROW()</f>
        <v>545</v>
      </c>
      <c r="BB545" s="60" t="s">
        <v>1596</v>
      </c>
      <c r="BC545" s="41" t="s">
        <v>458</v>
      </c>
      <c r="BD545" s="42" t="b">
        <v>0</v>
      </c>
      <c r="BE545" s="41" t="s">
        <v>681</v>
      </c>
      <c r="BF545" s="41" t="s">
        <v>681</v>
      </c>
      <c r="BG545" s="41" t="b">
        <v>0</v>
      </c>
      <c r="BH545" s="41" t="b">
        <v>0</v>
      </c>
      <c r="BK545" s="41" t="s">
        <v>460</v>
      </c>
      <c r="BL545" s="41" t="s">
        <v>460</v>
      </c>
    </row>
    <row r="546" spans="2:64" ht="43.5" customHeight="1" x14ac:dyDescent="0.3">
      <c r="B546" s="108" t="s">
        <v>1582</v>
      </c>
      <c r="C546" s="108"/>
      <c r="D546" s="108"/>
      <c r="E546" s="108" t="s">
        <v>1583</v>
      </c>
      <c r="F546" s="108"/>
      <c r="G546" s="108"/>
      <c r="H546" s="108" t="s">
        <v>1584</v>
      </c>
      <c r="I546" s="108"/>
      <c r="J546" s="108"/>
      <c r="K546" s="108" t="s">
        <v>1597</v>
      </c>
      <c r="L546" s="108"/>
      <c r="M546" s="108"/>
      <c r="N546" s="108" t="s">
        <v>1598</v>
      </c>
      <c r="O546" s="108"/>
      <c r="P546" s="108"/>
      <c r="Q546" s="108" t="s">
        <v>1599</v>
      </c>
      <c r="R546" s="108"/>
      <c r="S546" s="108"/>
      <c r="AD546" s="41">
        <f>ROW()</f>
        <v>546</v>
      </c>
      <c r="BB546" s="41" t="s">
        <v>1600</v>
      </c>
      <c r="BC546" s="41" t="s">
        <v>458</v>
      </c>
      <c r="BD546" s="42" t="b">
        <v>0</v>
      </c>
      <c r="BE546" s="41" t="s">
        <v>916</v>
      </c>
      <c r="BF546" s="41" t="s">
        <v>916</v>
      </c>
      <c r="BG546" s="41" t="b">
        <v>0</v>
      </c>
      <c r="BH546" s="41" t="b">
        <v>0</v>
      </c>
      <c r="BK546" s="41" t="s">
        <v>460</v>
      </c>
      <c r="BL546" s="41" t="s">
        <v>460</v>
      </c>
    </row>
    <row r="547" spans="2:64" ht="14.4" x14ac:dyDescent="0.3">
      <c r="B547" s="90"/>
      <c r="C547" s="91"/>
      <c r="D547" s="92"/>
      <c r="E547" s="90"/>
      <c r="F547" s="91"/>
      <c r="G547" s="92"/>
      <c r="H547" s="90"/>
      <c r="I547" s="91"/>
      <c r="J547" s="92"/>
      <c r="K547" s="90"/>
      <c r="L547" s="91"/>
      <c r="M547" s="92"/>
      <c r="N547" s="90"/>
      <c r="O547" s="91"/>
      <c r="P547" s="92"/>
      <c r="Q547" s="87"/>
      <c r="R547" s="88"/>
      <c r="S547" s="89"/>
      <c r="AD547" s="41">
        <f>ROW()</f>
        <v>547</v>
      </c>
      <c r="BB547" s="41" t="s">
        <v>1602</v>
      </c>
      <c r="BC547" s="41" t="s">
        <v>348</v>
      </c>
      <c r="BD547" s="42" t="b">
        <v>1</v>
      </c>
      <c r="BE547" s="43" t="str">
        <f>L147</f>
        <v>44681200</v>
      </c>
      <c r="BF547" s="41" t="str">
        <f>""&amp;L147</f>
        <v>44681200</v>
      </c>
      <c r="BG547" s="41" t="b">
        <v>1</v>
      </c>
      <c r="BH547" s="41" t="b">
        <v>1</v>
      </c>
      <c r="BK547" s="41" t="e">
        <f ca="1">_xlfn.FORMULATEXT(BE547)</f>
        <v>#N/A</v>
      </c>
      <c r="BL547" s="41" t="e">
        <f ca="1">_xlfn.FORMULATEXT(BE547)</f>
        <v>#N/A</v>
      </c>
    </row>
    <row r="548" spans="2:64" ht="14.4" x14ac:dyDescent="0.3">
      <c r="B548" s="90"/>
      <c r="C548" s="91"/>
      <c r="D548" s="92"/>
      <c r="E548" s="90"/>
      <c r="F548" s="91"/>
      <c r="G548" s="92"/>
      <c r="H548" s="90"/>
      <c r="I548" s="91"/>
      <c r="J548" s="92"/>
      <c r="K548" s="90"/>
      <c r="L548" s="91"/>
      <c r="M548" s="92"/>
      <c r="N548" s="90"/>
      <c r="O548" s="91"/>
      <c r="P548" s="92"/>
      <c r="Q548" s="87"/>
      <c r="R548" s="88"/>
      <c r="S548" s="89"/>
      <c r="BD548" s="42"/>
      <c r="BE548" s="43"/>
    </row>
    <row r="549" spans="2:64" ht="14.4" x14ac:dyDescent="0.3">
      <c r="B549" s="90"/>
      <c r="C549" s="91"/>
      <c r="D549" s="92"/>
      <c r="E549" s="90"/>
      <c r="F549" s="91"/>
      <c r="G549" s="92"/>
      <c r="H549" s="90"/>
      <c r="I549" s="91"/>
      <c r="J549" s="92"/>
      <c r="K549" s="90"/>
      <c r="L549" s="91"/>
      <c r="M549" s="92"/>
      <c r="N549" s="90"/>
      <c r="O549" s="91"/>
      <c r="P549" s="92"/>
      <c r="Q549" s="87"/>
      <c r="R549" s="88"/>
      <c r="S549" s="89"/>
      <c r="BD549" s="42"/>
      <c r="BE549" s="43"/>
    </row>
    <row r="550" spans="2:64" ht="14.4" x14ac:dyDescent="0.3">
      <c r="B550" s="90"/>
      <c r="C550" s="91"/>
      <c r="D550" s="92"/>
      <c r="E550" s="90"/>
      <c r="F550" s="91"/>
      <c r="G550" s="92"/>
      <c r="H550" s="90"/>
      <c r="I550" s="91"/>
      <c r="J550" s="92"/>
      <c r="K550" s="90"/>
      <c r="L550" s="91"/>
      <c r="M550" s="92"/>
      <c r="N550" s="90"/>
      <c r="O550" s="91"/>
      <c r="P550" s="92"/>
      <c r="Q550" s="87"/>
      <c r="R550" s="88"/>
      <c r="S550" s="89"/>
      <c r="BD550" s="42"/>
      <c r="BE550" s="43"/>
    </row>
    <row r="551" spans="2:64" ht="14.4" x14ac:dyDescent="0.3">
      <c r="B551" s="90"/>
      <c r="C551" s="91"/>
      <c r="D551" s="92"/>
      <c r="E551" s="90"/>
      <c r="F551" s="91"/>
      <c r="G551" s="92"/>
      <c r="H551" s="90"/>
      <c r="I551" s="91"/>
      <c r="J551" s="92"/>
      <c r="K551" s="90"/>
      <c r="L551" s="91"/>
      <c r="M551" s="92"/>
      <c r="N551" s="90"/>
      <c r="O551" s="91"/>
      <c r="P551" s="92"/>
      <c r="Q551" s="87"/>
      <c r="R551" s="88"/>
      <c r="S551" s="89"/>
      <c r="BD551" s="42"/>
      <c r="BE551" s="43"/>
    </row>
    <row r="552" spans="2:64" ht="14.4" x14ac:dyDescent="0.3">
      <c r="B552" s="90"/>
      <c r="C552" s="91"/>
      <c r="D552" s="92"/>
      <c r="E552" s="90"/>
      <c r="F552" s="91"/>
      <c r="G552" s="92"/>
      <c r="H552" s="90"/>
      <c r="I552" s="91"/>
      <c r="J552" s="92"/>
      <c r="K552" s="90"/>
      <c r="L552" s="91"/>
      <c r="M552" s="92"/>
      <c r="N552" s="90"/>
      <c r="O552" s="91"/>
      <c r="P552" s="92"/>
      <c r="Q552" s="87"/>
      <c r="R552" s="88"/>
      <c r="S552" s="89"/>
      <c r="BD552" s="42"/>
      <c r="BE552" s="43"/>
    </row>
    <row r="553" spans="2:64" ht="14.4" x14ac:dyDescent="0.3">
      <c r="B553" s="90"/>
      <c r="C553" s="91"/>
      <c r="D553" s="92"/>
      <c r="E553" s="90"/>
      <c r="F553" s="91"/>
      <c r="G553" s="92"/>
      <c r="H553" s="90"/>
      <c r="I553" s="91"/>
      <c r="J553" s="92"/>
      <c r="K553" s="90"/>
      <c r="L553" s="91"/>
      <c r="M553" s="92"/>
      <c r="N553" s="90"/>
      <c r="O553" s="91"/>
      <c r="P553" s="92"/>
      <c r="Q553" s="87"/>
      <c r="R553" s="88"/>
      <c r="S553" s="89"/>
      <c r="BD553" s="42"/>
      <c r="BE553" s="43"/>
    </row>
    <row r="554" spans="2:64" ht="14.4" x14ac:dyDescent="0.3">
      <c r="B554" s="90"/>
      <c r="C554" s="91"/>
      <c r="D554" s="92"/>
      <c r="E554" s="90"/>
      <c r="F554" s="91"/>
      <c r="G554" s="92"/>
      <c r="H554" s="90"/>
      <c r="I554" s="91"/>
      <c r="J554" s="92"/>
      <c r="K554" s="90"/>
      <c r="L554" s="91"/>
      <c r="M554" s="92"/>
      <c r="N554" s="90"/>
      <c r="O554" s="91"/>
      <c r="P554" s="92"/>
      <c r="Q554" s="87"/>
      <c r="R554" s="88"/>
      <c r="S554" s="89"/>
      <c r="BD554" s="42"/>
      <c r="BE554" s="43"/>
    </row>
    <row r="555" spans="2:64" ht="14.4" x14ac:dyDescent="0.3">
      <c r="B555" s="90"/>
      <c r="C555" s="91"/>
      <c r="D555" s="92"/>
      <c r="E555" s="90"/>
      <c r="F555" s="91"/>
      <c r="G555" s="92"/>
      <c r="H555" s="90"/>
      <c r="I555" s="91"/>
      <c r="J555" s="92"/>
      <c r="K555" s="90"/>
      <c r="L555" s="91"/>
      <c r="M555" s="92"/>
      <c r="N555" s="90"/>
      <c r="O555" s="91"/>
      <c r="P555" s="92"/>
      <c r="Q555" s="87"/>
      <c r="R555" s="88"/>
      <c r="S555" s="89"/>
      <c r="BD555" s="42"/>
      <c r="BE555" s="43"/>
    </row>
    <row r="556" spans="2:64" ht="14.4" x14ac:dyDescent="0.3">
      <c r="B556" s="90"/>
      <c r="C556" s="91"/>
      <c r="D556" s="92"/>
      <c r="E556" s="90"/>
      <c r="F556" s="91"/>
      <c r="G556" s="92"/>
      <c r="H556" s="90"/>
      <c r="I556" s="91"/>
      <c r="J556" s="92"/>
      <c r="K556" s="90"/>
      <c r="L556" s="91"/>
      <c r="M556" s="92"/>
      <c r="N556" s="90"/>
      <c r="O556" s="91"/>
      <c r="P556" s="92"/>
      <c r="Q556" s="87"/>
      <c r="R556" s="88"/>
      <c r="S556" s="89"/>
      <c r="BD556" s="42"/>
      <c r="BE556" s="43"/>
    </row>
    <row r="557" spans="2:64" ht="14.4" x14ac:dyDescent="0.3">
      <c r="B557" s="90"/>
      <c r="C557" s="91"/>
      <c r="D557" s="92"/>
      <c r="E557" s="90"/>
      <c r="F557" s="91"/>
      <c r="G557" s="92"/>
      <c r="H557" s="90"/>
      <c r="I557" s="91"/>
      <c r="J557" s="92"/>
      <c r="K557" s="90"/>
      <c r="L557" s="91"/>
      <c r="M557" s="92"/>
      <c r="N557" s="90"/>
      <c r="O557" s="91"/>
      <c r="P557" s="92"/>
      <c r="Q557" s="87"/>
      <c r="R557" s="88"/>
      <c r="S557" s="89"/>
      <c r="BD557" s="42"/>
      <c r="BE557" s="43"/>
    </row>
    <row r="558" spans="2:64" ht="14.4" x14ac:dyDescent="0.3">
      <c r="B558" s="90"/>
      <c r="C558" s="91"/>
      <c r="D558" s="92"/>
      <c r="E558" s="90"/>
      <c r="F558" s="91"/>
      <c r="G558" s="92"/>
      <c r="H558" s="90"/>
      <c r="I558" s="91"/>
      <c r="J558" s="92"/>
      <c r="K558" s="90"/>
      <c r="L558" s="91"/>
      <c r="M558" s="92"/>
      <c r="N558" s="90"/>
      <c r="O558" s="91"/>
      <c r="P558" s="92"/>
      <c r="Q558" s="87"/>
      <c r="R558" s="88"/>
      <c r="S558" s="89"/>
      <c r="BD558" s="42"/>
      <c r="BE558" s="43"/>
    </row>
    <row r="559" spans="2:64" ht="14.4" x14ac:dyDescent="0.3">
      <c r="B559" s="90"/>
      <c r="C559" s="91"/>
      <c r="D559" s="92"/>
      <c r="E559" s="90"/>
      <c r="F559" s="91"/>
      <c r="G559" s="92"/>
      <c r="H559" s="90"/>
      <c r="I559" s="91"/>
      <c r="J559" s="92"/>
      <c r="K559" s="90"/>
      <c r="L559" s="91"/>
      <c r="M559" s="92"/>
      <c r="N559" s="90"/>
      <c r="O559" s="91"/>
      <c r="P559" s="92"/>
      <c r="Q559" s="87"/>
      <c r="R559" s="88"/>
      <c r="S559" s="89"/>
      <c r="BD559" s="42"/>
      <c r="BE559" s="43"/>
    </row>
    <row r="560" spans="2:64" ht="14.4" x14ac:dyDescent="0.3">
      <c r="B560" s="90"/>
      <c r="C560" s="91"/>
      <c r="D560" s="92"/>
      <c r="E560" s="90"/>
      <c r="F560" s="91"/>
      <c r="G560" s="92"/>
      <c r="H560" s="90"/>
      <c r="I560" s="91"/>
      <c r="J560" s="92"/>
      <c r="K560" s="90"/>
      <c r="L560" s="91"/>
      <c r="M560" s="92"/>
      <c r="N560" s="90"/>
      <c r="O560" s="91"/>
      <c r="P560" s="92"/>
      <c r="Q560" s="87"/>
      <c r="R560" s="88"/>
      <c r="S560" s="89"/>
      <c r="BD560" s="42"/>
      <c r="BE560" s="43"/>
    </row>
    <row r="561" spans="1:64" ht="14.4" x14ac:dyDescent="0.3">
      <c r="B561" s="90"/>
      <c r="C561" s="91"/>
      <c r="D561" s="92"/>
      <c r="E561" s="90"/>
      <c r="F561" s="91"/>
      <c r="G561" s="92"/>
      <c r="H561" s="90"/>
      <c r="I561" s="91"/>
      <c r="J561" s="92"/>
      <c r="K561" s="90"/>
      <c r="L561" s="91"/>
      <c r="M561" s="92"/>
      <c r="N561" s="90"/>
      <c r="O561" s="91"/>
      <c r="P561" s="92"/>
      <c r="Q561" s="87"/>
      <c r="R561" s="88"/>
      <c r="S561" s="89"/>
      <c r="BD561" s="42"/>
      <c r="BE561" s="43"/>
    </row>
    <row r="562" spans="1:64" ht="14.4" x14ac:dyDescent="0.3">
      <c r="AD562" s="41">
        <f>ROW()</f>
        <v>562</v>
      </c>
      <c r="BB562" s="41" t="s">
        <v>1603</v>
      </c>
      <c r="BC562" s="41" t="s">
        <v>348</v>
      </c>
      <c r="BD562" s="42" t="b">
        <v>1</v>
      </c>
      <c r="BE562" s="43" t="str">
        <f t="shared" ref="BE562:BE572" si="76">L148</f>
        <v>0.00</v>
      </c>
      <c r="BF562" s="41" t="str">
        <f t="shared" ref="BF562:BF572" si="77">""&amp;L148</f>
        <v>0.00</v>
      </c>
      <c r="BG562" s="41" t="b">
        <v>0</v>
      </c>
      <c r="BH562" s="41" t="b">
        <v>0</v>
      </c>
      <c r="BK562" s="41" t="e">
        <f t="shared" ref="BK562:BK578" ca="1" si="78">_xlfn.FORMULATEXT(BE562)</f>
        <v>#N/A</v>
      </c>
      <c r="BL562" s="41" t="e">
        <f t="shared" ref="BL562:BL578" ca="1" si="79">_xlfn.FORMULATEXT(BE562)</f>
        <v>#N/A</v>
      </c>
    </row>
    <row r="563" spans="1:64" ht="14.4" x14ac:dyDescent="0.3">
      <c r="A563" s="55" t="s">
        <v>757</v>
      </c>
      <c r="B563" s="53" t="s">
        <v>1604</v>
      </c>
      <c r="AD563" s="41">
        <f>ROW()</f>
        <v>563</v>
      </c>
      <c r="BB563" s="41" t="s">
        <v>1605</v>
      </c>
      <c r="BC563" s="41" t="s">
        <v>348</v>
      </c>
      <c r="BD563" s="42" t="b">
        <v>1</v>
      </c>
      <c r="BE563" s="43">
        <f t="shared" si="76"/>
        <v>0</v>
      </c>
      <c r="BF563" s="41" t="str">
        <f t="shared" si="77"/>
        <v/>
      </c>
      <c r="BG563" s="41" t="b">
        <v>1</v>
      </c>
      <c r="BH563" s="41" t="b">
        <v>1</v>
      </c>
      <c r="BK563" s="41" t="e">
        <f t="shared" ca="1" si="78"/>
        <v>#N/A</v>
      </c>
      <c r="BL563" s="41" t="e">
        <f t="shared" ca="1" si="79"/>
        <v>#N/A</v>
      </c>
    </row>
    <row r="564" spans="1:64" ht="14.4" x14ac:dyDescent="0.3">
      <c r="A564" s="55" t="s">
        <v>757</v>
      </c>
      <c r="AD564" s="41">
        <f>ROW()</f>
        <v>564</v>
      </c>
      <c r="BB564" s="41" t="s">
        <v>1606</v>
      </c>
      <c r="BC564" s="41" t="s">
        <v>348</v>
      </c>
      <c r="BD564" s="42" t="b">
        <v>1</v>
      </c>
      <c r="BE564" s="43">
        <f t="shared" si="76"/>
        <v>0</v>
      </c>
      <c r="BF564" s="41" t="str">
        <f t="shared" si="77"/>
        <v/>
      </c>
      <c r="BG564" s="41" t="b">
        <v>1</v>
      </c>
      <c r="BH564" s="41" t="b">
        <v>1</v>
      </c>
      <c r="BK564" s="41" t="e">
        <f t="shared" ca="1" si="78"/>
        <v>#N/A</v>
      </c>
      <c r="BL564" s="41" t="e">
        <f t="shared" ca="1" si="79"/>
        <v>#N/A</v>
      </c>
    </row>
    <row r="565" spans="1:64" ht="14.4" x14ac:dyDescent="0.3">
      <c r="A565" s="55" t="s">
        <v>757</v>
      </c>
      <c r="B565" s="41" t="s">
        <v>1607</v>
      </c>
      <c r="N565" s="87" t="s">
        <v>1955</v>
      </c>
      <c r="O565" s="88"/>
      <c r="P565" s="89"/>
      <c r="AD565" s="41">
        <f>ROW()</f>
        <v>565</v>
      </c>
      <c r="BB565" s="41" t="s">
        <v>1608</v>
      </c>
      <c r="BC565" s="41" t="s">
        <v>348</v>
      </c>
      <c r="BD565" s="42" t="b">
        <v>1</v>
      </c>
      <c r="BE565" s="43">
        <f t="shared" si="76"/>
        <v>0</v>
      </c>
      <c r="BF565" s="41" t="str">
        <f t="shared" si="77"/>
        <v/>
      </c>
      <c r="BG565" s="41" t="b">
        <v>1</v>
      </c>
      <c r="BH565" s="41" t="b">
        <v>1</v>
      </c>
      <c r="BK565" s="41" t="e">
        <f t="shared" ca="1" si="78"/>
        <v>#N/A</v>
      </c>
      <c r="BL565" s="41" t="e">
        <f t="shared" ca="1" si="79"/>
        <v>#N/A</v>
      </c>
    </row>
    <row r="566" spans="1:64" ht="16.05" customHeight="1" x14ac:dyDescent="0.3">
      <c r="AD566" s="41">
        <f>ROW()</f>
        <v>566</v>
      </c>
      <c r="BB566" s="41" t="s">
        <v>1609</v>
      </c>
      <c r="BC566" s="41" t="s">
        <v>348</v>
      </c>
      <c r="BD566" s="42" t="b">
        <v>1</v>
      </c>
      <c r="BE566" s="43">
        <f t="shared" si="76"/>
        <v>0</v>
      </c>
      <c r="BF566" s="41" t="str">
        <f t="shared" si="77"/>
        <v/>
      </c>
      <c r="BG566" s="41" t="b">
        <v>1</v>
      </c>
      <c r="BH566" s="41" t="b">
        <v>1</v>
      </c>
      <c r="BK566" s="41" t="e">
        <f t="shared" ca="1" si="78"/>
        <v>#N/A</v>
      </c>
      <c r="BL566" s="41" t="e">
        <f t="shared" ca="1" si="79"/>
        <v>#N/A</v>
      </c>
    </row>
    <row r="567" spans="1:64" ht="14.4" x14ac:dyDescent="0.3">
      <c r="B567" s="38" t="s">
        <v>1610</v>
      </c>
      <c r="AD567" s="41">
        <f>ROW()</f>
        <v>567</v>
      </c>
      <c r="BB567" s="41" t="s">
        <v>1611</v>
      </c>
      <c r="BC567" s="41" t="s">
        <v>348</v>
      </c>
      <c r="BD567" s="42" t="b">
        <v>1</v>
      </c>
      <c r="BE567" s="43">
        <f t="shared" si="76"/>
        <v>0</v>
      </c>
      <c r="BF567" s="41" t="str">
        <f t="shared" si="77"/>
        <v/>
      </c>
      <c r="BG567" s="41" t="b">
        <v>1</v>
      </c>
      <c r="BH567" s="41" t="b">
        <v>1</v>
      </c>
      <c r="BK567" s="41" t="e">
        <f t="shared" ca="1" si="78"/>
        <v>#N/A</v>
      </c>
      <c r="BL567" s="41" t="e">
        <f t="shared" ca="1" si="79"/>
        <v>#N/A</v>
      </c>
    </row>
    <row r="568" spans="1:64" ht="14.4" x14ac:dyDescent="0.3">
      <c r="AD568" s="41">
        <f>ROW()</f>
        <v>568</v>
      </c>
      <c r="BB568" s="41" t="s">
        <v>1612</v>
      </c>
      <c r="BC568" s="41" t="s">
        <v>348</v>
      </c>
      <c r="BD568" s="42" t="b">
        <v>1</v>
      </c>
      <c r="BE568" s="43">
        <f t="shared" si="76"/>
        <v>0</v>
      </c>
      <c r="BF568" s="41" t="str">
        <f t="shared" si="77"/>
        <v/>
      </c>
      <c r="BG568" s="41" t="b">
        <v>1</v>
      </c>
      <c r="BH568" s="41" t="b">
        <v>1</v>
      </c>
      <c r="BK568" s="41" t="e">
        <f t="shared" ca="1" si="78"/>
        <v>#N/A</v>
      </c>
      <c r="BL568" s="41" t="e">
        <f t="shared" ca="1" si="79"/>
        <v>#N/A</v>
      </c>
    </row>
    <row r="569" spans="1:64" ht="14.4" x14ac:dyDescent="0.3">
      <c r="B569" s="41" t="s">
        <v>1613</v>
      </c>
      <c r="AD569" s="41">
        <f>ROW()</f>
        <v>569</v>
      </c>
      <c r="BB569" s="41" t="s">
        <v>1614</v>
      </c>
      <c r="BC569" s="41" t="s">
        <v>348</v>
      </c>
      <c r="BD569" s="42" t="b">
        <v>1</v>
      </c>
      <c r="BE569" s="43">
        <f t="shared" si="76"/>
        <v>0</v>
      </c>
      <c r="BF569" s="41" t="str">
        <f t="shared" si="77"/>
        <v/>
      </c>
      <c r="BG569" s="41" t="b">
        <v>1</v>
      </c>
      <c r="BH569" s="41" t="b">
        <v>1</v>
      </c>
      <c r="BK569" s="41" t="e">
        <f t="shared" ca="1" si="78"/>
        <v>#N/A</v>
      </c>
      <c r="BL569" s="41" t="e">
        <f t="shared" ca="1" si="79"/>
        <v>#N/A</v>
      </c>
    </row>
    <row r="570" spans="1:64" ht="14.4" x14ac:dyDescent="0.3">
      <c r="B570" s="41" t="s">
        <v>1615</v>
      </c>
      <c r="AD570" s="41">
        <f>ROW()</f>
        <v>570</v>
      </c>
      <c r="BB570" s="41" t="s">
        <v>1616</v>
      </c>
      <c r="BC570" s="41" t="s">
        <v>348</v>
      </c>
      <c r="BD570" s="42" t="b">
        <v>1</v>
      </c>
      <c r="BE570" s="43">
        <f t="shared" si="76"/>
        <v>0</v>
      </c>
      <c r="BF570" s="41" t="str">
        <f t="shared" si="77"/>
        <v/>
      </c>
      <c r="BG570" s="41" t="b">
        <v>1</v>
      </c>
      <c r="BH570" s="41" t="b">
        <v>1</v>
      </c>
      <c r="BK570" s="41" t="e">
        <f t="shared" ca="1" si="78"/>
        <v>#N/A</v>
      </c>
      <c r="BL570" s="41" t="e">
        <f t="shared" ca="1" si="79"/>
        <v>#N/A</v>
      </c>
    </row>
    <row r="571" spans="1:64" ht="14.4" x14ac:dyDescent="0.3">
      <c r="AD571" s="41">
        <f>ROW()</f>
        <v>571</v>
      </c>
      <c r="BB571" s="41" t="s">
        <v>1617</v>
      </c>
      <c r="BC571" s="41" t="s">
        <v>348</v>
      </c>
      <c r="BD571" s="42" t="b">
        <v>1</v>
      </c>
      <c r="BE571" s="43">
        <f t="shared" si="76"/>
        <v>0</v>
      </c>
      <c r="BF571" s="41" t="str">
        <f t="shared" si="77"/>
        <v/>
      </c>
      <c r="BG571" s="41" t="b">
        <v>1</v>
      </c>
      <c r="BH571" s="41" t="b">
        <v>1</v>
      </c>
      <c r="BK571" s="41" t="e">
        <f t="shared" ca="1" si="78"/>
        <v>#N/A</v>
      </c>
      <c r="BL571" s="41" t="e">
        <f t="shared" ca="1" si="79"/>
        <v>#N/A</v>
      </c>
    </row>
    <row r="572" spans="1:64" ht="14.4" x14ac:dyDescent="0.3">
      <c r="B572" s="38" t="s">
        <v>1618</v>
      </c>
      <c r="AD572" s="41">
        <f>ROW()</f>
        <v>572</v>
      </c>
      <c r="BB572" s="41" t="s">
        <v>1619</v>
      </c>
      <c r="BC572" s="41" t="s">
        <v>348</v>
      </c>
      <c r="BD572" s="42" t="b">
        <v>1</v>
      </c>
      <c r="BE572" s="43">
        <f t="shared" si="76"/>
        <v>0</v>
      </c>
      <c r="BF572" s="41" t="str">
        <f t="shared" si="77"/>
        <v/>
      </c>
      <c r="BG572" s="41" t="b">
        <v>1</v>
      </c>
      <c r="BH572" s="41" t="b">
        <v>1</v>
      </c>
      <c r="BK572" s="41" t="e">
        <f t="shared" ca="1" si="78"/>
        <v>#N/A</v>
      </c>
      <c r="BL572" s="41" t="e">
        <f t="shared" ca="1" si="79"/>
        <v>#N/A</v>
      </c>
    </row>
    <row r="573" spans="1:64" ht="14.4" x14ac:dyDescent="0.3">
      <c r="AD573" s="41">
        <f>ROW()</f>
        <v>573</v>
      </c>
      <c r="BB573" s="41" t="s">
        <v>1620</v>
      </c>
      <c r="BC573" s="41" t="s">
        <v>348</v>
      </c>
      <c r="BD573" s="42" t="b">
        <v>1</v>
      </c>
      <c r="BE573" s="43" t="str">
        <f>L160</f>
        <v>0.00</v>
      </c>
      <c r="BF573" s="41" t="str">
        <f>""&amp;L160</f>
        <v>0.00</v>
      </c>
      <c r="BG573" s="41" t="b">
        <v>0</v>
      </c>
      <c r="BH573" s="41" t="b">
        <v>0</v>
      </c>
      <c r="BK573" s="41" t="e">
        <f t="shared" ca="1" si="78"/>
        <v>#N/A</v>
      </c>
      <c r="BL573" s="41" t="e">
        <f t="shared" ca="1" si="79"/>
        <v>#N/A</v>
      </c>
    </row>
    <row r="574" spans="1:64" ht="14.4" x14ac:dyDescent="0.3">
      <c r="B574" s="41" t="s">
        <v>1621</v>
      </c>
      <c r="AD574" s="41">
        <f>ROW()</f>
        <v>574</v>
      </c>
      <c r="BB574" s="41" t="s">
        <v>1622</v>
      </c>
      <c r="BC574" s="41" t="s">
        <v>348</v>
      </c>
      <c r="BD574" s="42" t="b">
        <v>1</v>
      </c>
      <c r="BE574" s="43">
        <f>L161</f>
        <v>0</v>
      </c>
      <c r="BF574" s="41" t="str">
        <f>""&amp;L161</f>
        <v/>
      </c>
      <c r="BG574" s="41" t="b">
        <v>1</v>
      </c>
      <c r="BH574" s="41" t="b">
        <v>1</v>
      </c>
      <c r="BK574" s="41" t="e">
        <f t="shared" ca="1" si="78"/>
        <v>#N/A</v>
      </c>
      <c r="BL574" s="41" t="e">
        <f t="shared" ca="1" si="79"/>
        <v>#N/A</v>
      </c>
    </row>
    <row r="575" spans="1:64" ht="14.4" x14ac:dyDescent="0.3">
      <c r="B575" s="41" t="s">
        <v>1623</v>
      </c>
      <c r="AD575" s="41">
        <f>ROW()</f>
        <v>575</v>
      </c>
      <c r="BB575" s="41" t="s">
        <v>1624</v>
      </c>
      <c r="BC575" s="41" t="s">
        <v>348</v>
      </c>
      <c r="BD575" s="42" t="b">
        <v>1</v>
      </c>
      <c r="BE575" s="43">
        <f>L162</f>
        <v>0</v>
      </c>
      <c r="BF575" s="41" t="str">
        <f>""&amp;L162</f>
        <v/>
      </c>
      <c r="BG575" s="41" t="b">
        <v>1</v>
      </c>
      <c r="BH575" s="41" t="b">
        <v>1</v>
      </c>
      <c r="BK575" s="41" t="e">
        <f t="shared" ca="1" si="78"/>
        <v>#N/A</v>
      </c>
      <c r="BL575" s="41" t="e">
        <f t="shared" ca="1" si="79"/>
        <v>#N/A</v>
      </c>
    </row>
    <row r="576" spans="1:64" ht="14.4" x14ac:dyDescent="0.3">
      <c r="B576" s="41" t="s">
        <v>1625</v>
      </c>
      <c r="AD576" s="41">
        <f>ROW()</f>
        <v>576</v>
      </c>
      <c r="BB576" s="41" t="s">
        <v>1626</v>
      </c>
      <c r="BC576" s="41" t="s">
        <v>348</v>
      </c>
      <c r="BD576" s="42" t="b">
        <v>1</v>
      </c>
      <c r="BE576" s="43">
        <f>L163</f>
        <v>0</v>
      </c>
      <c r="BF576" s="41" t="str">
        <f>""&amp;L163</f>
        <v/>
      </c>
      <c r="BG576" s="41" t="b">
        <v>1</v>
      </c>
      <c r="BH576" s="41" t="b">
        <v>1</v>
      </c>
      <c r="BK576" s="41" t="e">
        <f t="shared" ca="1" si="78"/>
        <v>#N/A</v>
      </c>
      <c r="BL576" s="41" t="e">
        <f t="shared" ca="1" si="79"/>
        <v>#N/A</v>
      </c>
    </row>
    <row r="577" spans="2:64" ht="14.4" x14ac:dyDescent="0.3">
      <c r="B577" s="41" t="s">
        <v>1627</v>
      </c>
      <c r="AD577" s="41">
        <f>ROW()</f>
        <v>577</v>
      </c>
      <c r="BB577" s="41" t="s">
        <v>1628</v>
      </c>
      <c r="BC577" s="41" t="s">
        <v>348</v>
      </c>
      <c r="BD577" s="42" t="b">
        <v>1</v>
      </c>
      <c r="BE577" s="43">
        <f>L164</f>
        <v>0</v>
      </c>
      <c r="BF577" s="41" t="str">
        <f>""&amp;L164</f>
        <v/>
      </c>
      <c r="BG577" s="41" t="b">
        <v>1</v>
      </c>
      <c r="BH577" s="41" t="b">
        <v>1</v>
      </c>
      <c r="BK577" s="41" t="e">
        <f t="shared" ca="1" si="78"/>
        <v>#N/A</v>
      </c>
      <c r="BL577" s="41" t="e">
        <f t="shared" ca="1" si="79"/>
        <v>#N/A</v>
      </c>
    </row>
    <row r="578" spans="2:64" ht="14.4" x14ac:dyDescent="0.3">
      <c r="B578" s="41" t="s">
        <v>1629</v>
      </c>
      <c r="AD578" s="41">
        <f>ROW()</f>
        <v>578</v>
      </c>
      <c r="BB578" s="60" t="s">
        <v>1630</v>
      </c>
      <c r="BC578" s="41" t="s">
        <v>348</v>
      </c>
      <c r="BD578" s="42" t="b">
        <v>1</v>
      </c>
      <c r="BE578" s="43" t="str">
        <f>L166</f>
        <v>44681200.00</v>
      </c>
      <c r="BF578" s="41" t="str">
        <f>""&amp;L166</f>
        <v>44681200.00</v>
      </c>
      <c r="BG578" s="41" t="b">
        <v>0</v>
      </c>
      <c r="BH578" s="41" t="b">
        <v>0</v>
      </c>
      <c r="BK578" s="41" t="e">
        <f t="shared" ca="1" si="78"/>
        <v>#N/A</v>
      </c>
      <c r="BL578" s="41" t="e">
        <f t="shared" ca="1" si="79"/>
        <v>#N/A</v>
      </c>
    </row>
    <row r="579" spans="2:64" ht="14.4" x14ac:dyDescent="0.3">
      <c r="B579" s="41" t="s">
        <v>1631</v>
      </c>
      <c r="AD579" s="41">
        <f>ROW()</f>
        <v>579</v>
      </c>
      <c r="BB579" s="60" t="s">
        <v>1632</v>
      </c>
      <c r="BC579" s="41" t="s">
        <v>458</v>
      </c>
      <c r="BD579" s="42" t="b">
        <v>0</v>
      </c>
      <c r="BE579" s="41" t="s">
        <v>681</v>
      </c>
      <c r="BF579" s="41" t="s">
        <v>681</v>
      </c>
      <c r="BG579" s="41" t="b">
        <v>0</v>
      </c>
      <c r="BH579" s="41" t="b">
        <v>0</v>
      </c>
      <c r="BK579" s="41" t="s">
        <v>460</v>
      </c>
      <c r="BL579" s="41" t="s">
        <v>460</v>
      </c>
    </row>
    <row r="580" spans="2:64" ht="14.4" x14ac:dyDescent="0.3">
      <c r="B580" s="41" t="s">
        <v>1633</v>
      </c>
      <c r="AD580" s="41">
        <f>ROW()</f>
        <v>580</v>
      </c>
      <c r="BB580" s="41" t="s">
        <v>1634</v>
      </c>
      <c r="BC580" s="41" t="s">
        <v>458</v>
      </c>
      <c r="BD580" s="42" t="b">
        <v>0</v>
      </c>
      <c r="BE580" s="41" t="s">
        <v>1635</v>
      </c>
      <c r="BF580" s="41" t="s">
        <v>1635</v>
      </c>
      <c r="BG580" s="41" t="b">
        <v>0</v>
      </c>
      <c r="BH580" s="41" t="b">
        <v>0</v>
      </c>
      <c r="BK580" s="41" t="s">
        <v>460</v>
      </c>
      <c r="BL580" s="41" t="s">
        <v>460</v>
      </c>
    </row>
    <row r="581" spans="2:64" ht="14.4" x14ac:dyDescent="0.3">
      <c r="B581" s="41" t="s">
        <v>1636</v>
      </c>
      <c r="AD581" s="41">
        <f>ROW()</f>
        <v>581</v>
      </c>
      <c r="BB581" s="41" t="s">
        <v>1637</v>
      </c>
      <c r="BC581" s="41" t="s">
        <v>348</v>
      </c>
      <c r="BD581" s="42" t="b">
        <v>1</v>
      </c>
      <c r="BE581" s="43" t="str">
        <f t="shared" ref="BE581:BE592" si="80">O147</f>
        <v>44681200</v>
      </c>
      <c r="BF581" s="41" t="str">
        <f t="shared" ref="BF581:BF592" si="81">""&amp;O147</f>
        <v>44681200</v>
      </c>
      <c r="BG581" s="41" t="b">
        <v>1</v>
      </c>
      <c r="BH581" s="41" t="b">
        <v>1</v>
      </c>
      <c r="BK581" s="41" t="e">
        <f t="shared" ref="BK581:BK598" ca="1" si="82">_xlfn.FORMULATEXT(BE581)</f>
        <v>#N/A</v>
      </c>
      <c r="BL581" s="41" t="e">
        <f t="shared" ref="BL581:BL598" ca="1" si="83">_xlfn.FORMULATEXT(BE581)</f>
        <v>#N/A</v>
      </c>
    </row>
    <row r="582" spans="2:64" ht="14.4" x14ac:dyDescent="0.3">
      <c r="AD582" s="41">
        <f>ROW()</f>
        <v>582</v>
      </c>
      <c r="BB582" s="41" t="s">
        <v>1638</v>
      </c>
      <c r="BC582" s="41" t="s">
        <v>348</v>
      </c>
      <c r="BD582" s="42" t="b">
        <v>1</v>
      </c>
      <c r="BE582" s="43" t="str">
        <f t="shared" si="80"/>
        <v>0.00</v>
      </c>
      <c r="BF582" s="41" t="str">
        <f t="shared" si="81"/>
        <v>0.00</v>
      </c>
      <c r="BG582" s="41" t="b">
        <v>0</v>
      </c>
      <c r="BH582" s="41" t="b">
        <v>0</v>
      </c>
      <c r="BK582" s="41" t="e">
        <f t="shared" ca="1" si="82"/>
        <v>#N/A</v>
      </c>
      <c r="BL582" s="41" t="e">
        <f t="shared" ca="1" si="83"/>
        <v>#N/A</v>
      </c>
    </row>
    <row r="583" spans="2:64" ht="14.4" x14ac:dyDescent="0.3">
      <c r="B583" s="41" t="s">
        <v>1639</v>
      </c>
      <c r="I583" s="118" t="s">
        <v>555</v>
      </c>
      <c r="J583" s="119"/>
      <c r="K583" s="119"/>
      <c r="L583" s="120"/>
      <c r="M583" s="79" t="s">
        <v>1640</v>
      </c>
      <c r="AD583" s="41">
        <f>ROW()</f>
        <v>583</v>
      </c>
      <c r="BB583" s="41" t="s">
        <v>1641</v>
      </c>
      <c r="BC583" s="41" t="s">
        <v>348</v>
      </c>
      <c r="BD583" s="42" t="b">
        <v>1</v>
      </c>
      <c r="BE583" s="43">
        <f t="shared" si="80"/>
        <v>0</v>
      </c>
      <c r="BF583" s="41" t="str">
        <f t="shared" si="81"/>
        <v/>
      </c>
      <c r="BG583" s="41" t="b">
        <v>1</v>
      </c>
      <c r="BH583" s="41" t="b">
        <v>1</v>
      </c>
      <c r="BK583" s="41" t="e">
        <f t="shared" ca="1" si="82"/>
        <v>#N/A</v>
      </c>
      <c r="BL583" s="41" t="e">
        <f t="shared" ca="1" si="83"/>
        <v>#N/A</v>
      </c>
    </row>
    <row r="584" spans="2:64" ht="14.4" x14ac:dyDescent="0.3">
      <c r="B584" s="41" t="s">
        <v>1642</v>
      </c>
      <c r="M584" s="121" t="s">
        <v>496</v>
      </c>
      <c r="N584" s="122"/>
      <c r="O584" s="122"/>
      <c r="P584" s="120"/>
      <c r="AD584" s="41">
        <f>ROW()</f>
        <v>584</v>
      </c>
      <c r="BB584" s="41" t="s">
        <v>1643</v>
      </c>
      <c r="BC584" s="41" t="s">
        <v>348</v>
      </c>
      <c r="BD584" s="42" t="b">
        <v>1</v>
      </c>
      <c r="BE584" s="43">
        <f t="shared" si="80"/>
        <v>0</v>
      </c>
      <c r="BF584" s="41" t="str">
        <f t="shared" si="81"/>
        <v/>
      </c>
      <c r="BG584" s="41" t="b">
        <v>1</v>
      </c>
      <c r="BH584" s="41" t="b">
        <v>1</v>
      </c>
      <c r="BK584" s="41" t="e">
        <f t="shared" ca="1" si="82"/>
        <v>#N/A</v>
      </c>
      <c r="BL584" s="41" t="e">
        <f t="shared" ca="1" si="83"/>
        <v>#N/A</v>
      </c>
    </row>
    <row r="585" spans="2:64" ht="14.4" x14ac:dyDescent="0.3">
      <c r="AD585" s="41">
        <f>ROW()</f>
        <v>585</v>
      </c>
      <c r="BB585" s="41" t="s">
        <v>1644</v>
      </c>
      <c r="BC585" s="41" t="s">
        <v>348</v>
      </c>
      <c r="BD585" s="42" t="b">
        <v>1</v>
      </c>
      <c r="BE585" s="43">
        <f t="shared" si="80"/>
        <v>0</v>
      </c>
      <c r="BF585" s="41" t="str">
        <f t="shared" si="81"/>
        <v/>
      </c>
      <c r="BG585" s="41" t="b">
        <v>1</v>
      </c>
      <c r="BH585" s="41" t="b">
        <v>1</v>
      </c>
      <c r="BK585" s="41" t="e">
        <f t="shared" ca="1" si="82"/>
        <v>#N/A</v>
      </c>
      <c r="BL585" s="41" t="e">
        <f t="shared" ca="1" si="83"/>
        <v>#N/A</v>
      </c>
    </row>
    <row r="586" spans="2:64" ht="14.4" x14ac:dyDescent="0.3">
      <c r="B586" s="41" t="s">
        <v>1645</v>
      </c>
      <c r="AD586" s="41">
        <f>ROW()</f>
        <v>586</v>
      </c>
      <c r="BB586" s="41" t="s">
        <v>1646</v>
      </c>
      <c r="BC586" s="41" t="s">
        <v>348</v>
      </c>
      <c r="BD586" s="42" t="b">
        <v>1</v>
      </c>
      <c r="BE586" s="43">
        <f t="shared" si="80"/>
        <v>0</v>
      </c>
      <c r="BF586" s="41" t="str">
        <f t="shared" si="81"/>
        <v/>
      </c>
      <c r="BG586" s="41" t="b">
        <v>1</v>
      </c>
      <c r="BH586" s="41" t="b">
        <v>1</v>
      </c>
      <c r="BK586" s="41" t="e">
        <f t="shared" ca="1" si="82"/>
        <v>#N/A</v>
      </c>
      <c r="BL586" s="41" t="e">
        <f t="shared" ca="1" si="83"/>
        <v>#N/A</v>
      </c>
    </row>
    <row r="587" spans="2:64" ht="14.4" x14ac:dyDescent="0.3">
      <c r="B587" s="41" t="s">
        <v>1647</v>
      </c>
      <c r="AD587" s="41">
        <f>ROW()</f>
        <v>587</v>
      </c>
      <c r="BB587" s="41" t="s">
        <v>1648</v>
      </c>
      <c r="BC587" s="41" t="s">
        <v>348</v>
      </c>
      <c r="BD587" s="42" t="b">
        <v>1</v>
      </c>
      <c r="BE587" s="43">
        <f t="shared" si="80"/>
        <v>0</v>
      </c>
      <c r="BF587" s="41" t="str">
        <f t="shared" si="81"/>
        <v/>
      </c>
      <c r="BG587" s="41" t="b">
        <v>1</v>
      </c>
      <c r="BH587" s="41" t="b">
        <v>1</v>
      </c>
      <c r="BK587" s="41" t="e">
        <f t="shared" ca="1" si="82"/>
        <v>#N/A</v>
      </c>
      <c r="BL587" s="41" t="e">
        <f t="shared" ca="1" si="83"/>
        <v>#N/A</v>
      </c>
    </row>
    <row r="588" spans="2:64" ht="14.4" x14ac:dyDescent="0.3">
      <c r="AD588" s="41">
        <f>ROW()</f>
        <v>588</v>
      </c>
      <c r="BB588" s="41" t="s">
        <v>1649</v>
      </c>
      <c r="BC588" s="41" t="s">
        <v>348</v>
      </c>
      <c r="BD588" s="42" t="b">
        <v>1</v>
      </c>
      <c r="BE588" s="43">
        <f t="shared" si="80"/>
        <v>0</v>
      </c>
      <c r="BF588" s="41" t="str">
        <f t="shared" si="81"/>
        <v/>
      </c>
      <c r="BG588" s="41" t="b">
        <v>1</v>
      </c>
      <c r="BH588" s="41" t="b">
        <v>1</v>
      </c>
      <c r="BK588" s="41" t="e">
        <f t="shared" ca="1" si="82"/>
        <v>#N/A</v>
      </c>
      <c r="BL588" s="41" t="e">
        <f t="shared" ca="1" si="83"/>
        <v>#N/A</v>
      </c>
    </row>
    <row r="589" spans="2:64" ht="14.4" x14ac:dyDescent="0.3">
      <c r="B589" s="41" t="s">
        <v>1650</v>
      </c>
      <c r="AD589" s="41">
        <f>ROW()</f>
        <v>589</v>
      </c>
      <c r="BB589" s="41" t="s">
        <v>1651</v>
      </c>
      <c r="BC589" s="41" t="s">
        <v>348</v>
      </c>
      <c r="BD589" s="42" t="b">
        <v>1</v>
      </c>
      <c r="BE589" s="43">
        <f t="shared" si="80"/>
        <v>0</v>
      </c>
      <c r="BF589" s="41" t="str">
        <f t="shared" si="81"/>
        <v/>
      </c>
      <c r="BG589" s="41" t="b">
        <v>1</v>
      </c>
      <c r="BH589" s="41" t="b">
        <v>1</v>
      </c>
      <c r="BK589" s="41" t="e">
        <f t="shared" ca="1" si="82"/>
        <v>#N/A</v>
      </c>
      <c r="BL589" s="41" t="e">
        <f t="shared" ca="1" si="83"/>
        <v>#N/A</v>
      </c>
    </row>
    <row r="590" spans="2:64" ht="14.4" x14ac:dyDescent="0.3">
      <c r="B590" s="41" t="s">
        <v>1652</v>
      </c>
      <c r="AD590" s="41">
        <f>ROW()</f>
        <v>590</v>
      </c>
      <c r="BB590" s="41" t="s">
        <v>1653</v>
      </c>
      <c r="BC590" s="41" t="s">
        <v>348</v>
      </c>
      <c r="BD590" s="42" t="b">
        <v>1</v>
      </c>
      <c r="BE590" s="43">
        <f t="shared" si="80"/>
        <v>0</v>
      </c>
      <c r="BF590" s="41" t="str">
        <f t="shared" si="81"/>
        <v/>
      </c>
      <c r="BG590" s="41" t="b">
        <v>1</v>
      </c>
      <c r="BH590" s="41" t="b">
        <v>1</v>
      </c>
      <c r="BK590" s="41" t="e">
        <f t="shared" ca="1" si="82"/>
        <v>#N/A</v>
      </c>
      <c r="BL590" s="41" t="e">
        <f t="shared" ca="1" si="83"/>
        <v>#N/A</v>
      </c>
    </row>
    <row r="591" spans="2:64" ht="14.4" x14ac:dyDescent="0.3">
      <c r="B591" s="41" t="s">
        <v>1654</v>
      </c>
      <c r="AD591" s="41">
        <f>ROW()</f>
        <v>591</v>
      </c>
      <c r="BB591" s="41" t="s">
        <v>1655</v>
      </c>
      <c r="BC591" s="41" t="s">
        <v>348</v>
      </c>
      <c r="BD591" s="42" t="b">
        <v>1</v>
      </c>
      <c r="BE591" s="43">
        <f t="shared" si="80"/>
        <v>0</v>
      </c>
      <c r="BF591" s="41" t="str">
        <f t="shared" si="81"/>
        <v/>
      </c>
      <c r="BG591" s="41" t="b">
        <v>1</v>
      </c>
      <c r="BH591" s="41" t="b">
        <v>1</v>
      </c>
      <c r="BK591" s="41" t="e">
        <f t="shared" ca="1" si="82"/>
        <v>#N/A</v>
      </c>
      <c r="BL591" s="41" t="e">
        <f t="shared" ca="1" si="83"/>
        <v>#N/A</v>
      </c>
    </row>
    <row r="592" spans="2:64" ht="14.4" x14ac:dyDescent="0.3">
      <c r="B592" s="41" t="s">
        <v>1656</v>
      </c>
      <c r="AD592" s="41">
        <f>ROW()</f>
        <v>592</v>
      </c>
      <c r="BB592" s="41" t="s">
        <v>1657</v>
      </c>
      <c r="BC592" s="41" t="s">
        <v>348</v>
      </c>
      <c r="BD592" s="42" t="b">
        <v>1</v>
      </c>
      <c r="BE592" s="43">
        <f t="shared" si="80"/>
        <v>0</v>
      </c>
      <c r="BF592" s="41" t="str">
        <f t="shared" si="81"/>
        <v/>
      </c>
      <c r="BG592" s="41" t="b">
        <v>1</v>
      </c>
      <c r="BH592" s="41" t="b">
        <v>1</v>
      </c>
      <c r="BK592" s="41" t="e">
        <f t="shared" ca="1" si="82"/>
        <v>#N/A</v>
      </c>
      <c r="BL592" s="41" t="e">
        <f t="shared" ca="1" si="83"/>
        <v>#N/A</v>
      </c>
    </row>
    <row r="593" spans="2:64" ht="14.4" x14ac:dyDescent="0.3">
      <c r="B593" s="41" t="s">
        <v>1658</v>
      </c>
      <c r="AD593" s="41">
        <f>ROW()</f>
        <v>593</v>
      </c>
      <c r="BB593" s="41" t="s">
        <v>1659</v>
      </c>
      <c r="BC593" s="41" t="s">
        <v>348</v>
      </c>
      <c r="BD593" s="42" t="b">
        <v>1</v>
      </c>
      <c r="BE593" s="43" t="str">
        <f>O160</f>
        <v>0.00</v>
      </c>
      <c r="BF593" s="41" t="str">
        <f>""&amp;O160</f>
        <v>0.00</v>
      </c>
      <c r="BG593" s="41" t="b">
        <v>0</v>
      </c>
      <c r="BH593" s="41" t="b">
        <v>0</v>
      </c>
      <c r="BK593" s="41" t="e">
        <f t="shared" ca="1" si="82"/>
        <v>#N/A</v>
      </c>
      <c r="BL593" s="41" t="e">
        <f t="shared" ca="1" si="83"/>
        <v>#N/A</v>
      </c>
    </row>
    <row r="594" spans="2:64" ht="14.4" x14ac:dyDescent="0.3">
      <c r="B594" s="41" t="s">
        <v>1660</v>
      </c>
      <c r="AD594" s="41">
        <f>ROW()</f>
        <v>594</v>
      </c>
      <c r="BB594" s="41" t="s">
        <v>1661</v>
      </c>
      <c r="BC594" s="41" t="s">
        <v>348</v>
      </c>
      <c r="BD594" s="42" t="b">
        <v>1</v>
      </c>
      <c r="BE594" s="43">
        <f>O161</f>
        <v>0</v>
      </c>
      <c r="BF594" s="41" t="str">
        <f>""&amp;O161</f>
        <v/>
      </c>
      <c r="BG594" s="41" t="b">
        <v>1</v>
      </c>
      <c r="BH594" s="41" t="b">
        <v>1</v>
      </c>
      <c r="BK594" s="41" t="e">
        <f t="shared" ca="1" si="82"/>
        <v>#N/A</v>
      </c>
      <c r="BL594" s="41" t="e">
        <f t="shared" ca="1" si="83"/>
        <v>#N/A</v>
      </c>
    </row>
    <row r="595" spans="2:64" ht="14.4" x14ac:dyDescent="0.3">
      <c r="B595" s="41" t="s">
        <v>1662</v>
      </c>
      <c r="AD595" s="41">
        <f>ROW()</f>
        <v>595</v>
      </c>
      <c r="BB595" s="41" t="s">
        <v>1663</v>
      </c>
      <c r="BC595" s="41" t="s">
        <v>348</v>
      </c>
      <c r="BD595" s="42" t="b">
        <v>1</v>
      </c>
      <c r="BE595" s="43">
        <f>O162</f>
        <v>0</v>
      </c>
      <c r="BF595" s="41" t="str">
        <f>""&amp;O162</f>
        <v/>
      </c>
      <c r="BG595" s="41" t="b">
        <v>1</v>
      </c>
      <c r="BH595" s="41" t="b">
        <v>1</v>
      </c>
      <c r="BK595" s="41" t="e">
        <f t="shared" ca="1" si="82"/>
        <v>#N/A</v>
      </c>
      <c r="BL595" s="41" t="e">
        <f t="shared" ca="1" si="83"/>
        <v>#N/A</v>
      </c>
    </row>
    <row r="596" spans="2:64" ht="14.4" x14ac:dyDescent="0.3">
      <c r="B596" s="41" t="s">
        <v>1664</v>
      </c>
      <c r="AD596" s="41">
        <f>ROW()</f>
        <v>596</v>
      </c>
      <c r="BB596" s="41" t="s">
        <v>1665</v>
      </c>
      <c r="BC596" s="41" t="s">
        <v>348</v>
      </c>
      <c r="BD596" s="42" t="b">
        <v>1</v>
      </c>
      <c r="BE596" s="43">
        <f>O163</f>
        <v>0</v>
      </c>
      <c r="BF596" s="41" t="str">
        <f>""&amp;O163</f>
        <v/>
      </c>
      <c r="BG596" s="41" t="b">
        <v>1</v>
      </c>
      <c r="BH596" s="41" t="b">
        <v>1</v>
      </c>
      <c r="BK596" s="41" t="e">
        <f t="shared" ca="1" si="82"/>
        <v>#N/A</v>
      </c>
      <c r="BL596" s="41" t="e">
        <f t="shared" ca="1" si="83"/>
        <v>#N/A</v>
      </c>
    </row>
    <row r="597" spans="2:64" ht="14.4" x14ac:dyDescent="0.3">
      <c r="B597" s="41" t="s">
        <v>1666</v>
      </c>
      <c r="AD597" s="41">
        <f>ROW()</f>
        <v>597</v>
      </c>
      <c r="BB597" s="41" t="s">
        <v>1667</v>
      </c>
      <c r="BC597" s="41" t="s">
        <v>348</v>
      </c>
      <c r="BD597" s="42" t="b">
        <v>1</v>
      </c>
      <c r="BE597" s="43">
        <f>O164</f>
        <v>0</v>
      </c>
      <c r="BF597" s="41" t="str">
        <f>""&amp;O164</f>
        <v/>
      </c>
      <c r="BG597" s="41" t="b">
        <v>1</v>
      </c>
      <c r="BH597" s="41" t="b">
        <v>1</v>
      </c>
      <c r="BK597" s="41" t="e">
        <f t="shared" ca="1" si="82"/>
        <v>#N/A</v>
      </c>
      <c r="BL597" s="41" t="e">
        <f t="shared" ca="1" si="83"/>
        <v>#N/A</v>
      </c>
    </row>
    <row r="598" spans="2:64" ht="14.4" x14ac:dyDescent="0.3">
      <c r="B598" s="41" t="s">
        <v>1668</v>
      </c>
      <c r="AD598" s="41">
        <f>ROW()</f>
        <v>598</v>
      </c>
      <c r="BB598" s="60" t="s">
        <v>1669</v>
      </c>
      <c r="BC598" s="41" t="s">
        <v>348</v>
      </c>
      <c r="BD598" s="42" t="b">
        <v>1</v>
      </c>
      <c r="BE598" s="43" t="str">
        <f>O166</f>
        <v>44681200.00</v>
      </c>
      <c r="BF598" s="41" t="str">
        <f>""&amp;O166</f>
        <v>44681200.00</v>
      </c>
      <c r="BG598" s="41" t="b">
        <v>0</v>
      </c>
      <c r="BH598" s="41" t="b">
        <v>0</v>
      </c>
      <c r="BK598" s="41" t="e">
        <f t="shared" ca="1" si="82"/>
        <v>#N/A</v>
      </c>
      <c r="BL598" s="41" t="e">
        <f t="shared" ca="1" si="83"/>
        <v>#N/A</v>
      </c>
    </row>
    <row r="599" spans="2:64" ht="14.4" x14ac:dyDescent="0.3">
      <c r="B599" s="41" t="s">
        <v>1670</v>
      </c>
      <c r="AD599" s="41">
        <f>ROW()</f>
        <v>599</v>
      </c>
      <c r="BB599" s="60" t="s">
        <v>1671</v>
      </c>
      <c r="BC599" s="41" t="s">
        <v>458</v>
      </c>
      <c r="BD599" s="42" t="b">
        <v>0</v>
      </c>
      <c r="BE599" s="41" t="s">
        <v>681</v>
      </c>
      <c r="BF599" s="41" t="s">
        <v>681</v>
      </c>
      <c r="BG599" s="41" t="b">
        <v>0</v>
      </c>
      <c r="BH599" s="41" t="b">
        <v>0</v>
      </c>
      <c r="BK599" s="41" t="s">
        <v>460</v>
      </c>
      <c r="BL599" s="41" t="s">
        <v>460</v>
      </c>
    </row>
    <row r="600" spans="2:64" ht="14.4" x14ac:dyDescent="0.3">
      <c r="B600" s="41" t="s">
        <v>1672</v>
      </c>
      <c r="AD600" s="41">
        <f>ROW()</f>
        <v>600</v>
      </c>
      <c r="BB600" s="41" t="s">
        <v>1673</v>
      </c>
      <c r="BC600" s="41" t="s">
        <v>458</v>
      </c>
      <c r="BD600" s="42" t="b">
        <v>0</v>
      </c>
      <c r="BE600" s="41" t="s">
        <v>1674</v>
      </c>
      <c r="BF600" s="41" t="s">
        <v>1674</v>
      </c>
      <c r="BG600" s="41" t="b">
        <v>0</v>
      </c>
      <c r="BH600" s="41" t="b">
        <v>0</v>
      </c>
      <c r="BK600" s="41" t="s">
        <v>460</v>
      </c>
      <c r="BL600" s="41" t="s">
        <v>460</v>
      </c>
    </row>
    <row r="601" spans="2:64" ht="14.4" x14ac:dyDescent="0.3">
      <c r="B601" s="41" t="s">
        <v>1675</v>
      </c>
      <c r="AD601" s="41">
        <f>ROW()</f>
        <v>601</v>
      </c>
      <c r="BB601" s="41" t="s">
        <v>1676</v>
      </c>
      <c r="BC601" s="41" t="s">
        <v>348</v>
      </c>
      <c r="BD601" s="42" t="b">
        <v>1</v>
      </c>
      <c r="BE601" s="43">
        <f t="shared" ref="BE601:BE612" si="84">R147</f>
        <v>0</v>
      </c>
      <c r="BF601" s="41" t="str">
        <f t="shared" ref="BF601:BF612" si="85">""&amp;R147</f>
        <v/>
      </c>
      <c r="BG601" s="41" t="b">
        <v>0</v>
      </c>
      <c r="BH601" s="41" t="b">
        <v>0</v>
      </c>
      <c r="BK601" s="41" t="e">
        <f t="shared" ref="BK601:BK618" ca="1" si="86">_xlfn.FORMULATEXT(BE601)</f>
        <v>#N/A</v>
      </c>
      <c r="BL601" s="41" t="e">
        <f t="shared" ref="BL601:BL618" ca="1" si="87">_xlfn.FORMULATEXT(BE601)</f>
        <v>#N/A</v>
      </c>
    </row>
    <row r="602" spans="2:64" ht="14.4" x14ac:dyDescent="0.3">
      <c r="B602" s="41" t="s">
        <v>1677</v>
      </c>
      <c r="AD602" s="41">
        <f>ROW()</f>
        <v>602</v>
      </c>
      <c r="BB602" s="41" t="s">
        <v>1678</v>
      </c>
      <c r="BC602" s="41" t="s">
        <v>348</v>
      </c>
      <c r="BD602" s="42" t="b">
        <v>1</v>
      </c>
      <c r="BE602" s="43" t="str">
        <f t="shared" si="84"/>
        <v>0.00</v>
      </c>
      <c r="BF602" s="41" t="str">
        <f t="shared" si="85"/>
        <v>0.00</v>
      </c>
      <c r="BG602" s="41" t="b">
        <v>0</v>
      </c>
      <c r="BH602" s="41" t="b">
        <v>0</v>
      </c>
      <c r="BK602" s="41" t="e">
        <f t="shared" ca="1" si="86"/>
        <v>#N/A</v>
      </c>
      <c r="BL602" s="41" t="e">
        <f t="shared" ca="1" si="87"/>
        <v>#N/A</v>
      </c>
    </row>
    <row r="603" spans="2:64" ht="14.4" x14ac:dyDescent="0.3">
      <c r="B603" s="41" t="s">
        <v>1679</v>
      </c>
      <c r="AD603" s="41">
        <f>ROW()</f>
        <v>603</v>
      </c>
      <c r="BB603" s="41" t="s">
        <v>1680</v>
      </c>
      <c r="BC603" s="41" t="s">
        <v>348</v>
      </c>
      <c r="BD603" s="42" t="b">
        <v>1</v>
      </c>
      <c r="BE603" s="43">
        <f t="shared" si="84"/>
        <v>0</v>
      </c>
      <c r="BF603" s="41" t="str">
        <f t="shared" si="85"/>
        <v/>
      </c>
      <c r="BG603" s="41" t="b">
        <v>1</v>
      </c>
      <c r="BH603" s="41" t="b">
        <v>1</v>
      </c>
      <c r="BK603" s="41" t="e">
        <f t="shared" ca="1" si="86"/>
        <v>#N/A</v>
      </c>
      <c r="BL603" s="41" t="e">
        <f t="shared" ca="1" si="87"/>
        <v>#N/A</v>
      </c>
    </row>
    <row r="604" spans="2:64" ht="14.4" x14ac:dyDescent="0.3">
      <c r="B604" s="41" t="s">
        <v>1681</v>
      </c>
      <c r="AD604" s="41">
        <f>ROW()</f>
        <v>604</v>
      </c>
      <c r="BB604" s="41" t="s">
        <v>1682</v>
      </c>
      <c r="BC604" s="41" t="s">
        <v>348</v>
      </c>
      <c r="BD604" s="42" t="b">
        <v>1</v>
      </c>
      <c r="BE604" s="43">
        <f t="shared" si="84"/>
        <v>0</v>
      </c>
      <c r="BF604" s="41" t="str">
        <f t="shared" si="85"/>
        <v/>
      </c>
      <c r="BG604" s="41" t="b">
        <v>1</v>
      </c>
      <c r="BH604" s="41" t="b">
        <v>1</v>
      </c>
      <c r="BK604" s="41" t="e">
        <f t="shared" ca="1" si="86"/>
        <v>#N/A</v>
      </c>
      <c r="BL604" s="41" t="e">
        <f t="shared" ca="1" si="87"/>
        <v>#N/A</v>
      </c>
    </row>
    <row r="605" spans="2:64" ht="14.4" x14ac:dyDescent="0.3">
      <c r="B605" s="41" t="s">
        <v>1683</v>
      </c>
      <c r="AD605" s="41">
        <f>ROW()</f>
        <v>605</v>
      </c>
      <c r="BB605" s="41" t="s">
        <v>1684</v>
      </c>
      <c r="BC605" s="41" t="s">
        <v>348</v>
      </c>
      <c r="BD605" s="42" t="b">
        <v>1</v>
      </c>
      <c r="BE605" s="43">
        <f t="shared" si="84"/>
        <v>0</v>
      </c>
      <c r="BF605" s="41" t="str">
        <f t="shared" si="85"/>
        <v/>
      </c>
      <c r="BG605" s="41" t="b">
        <v>1</v>
      </c>
      <c r="BH605" s="41" t="b">
        <v>1</v>
      </c>
      <c r="BK605" s="41" t="e">
        <f t="shared" ca="1" si="86"/>
        <v>#N/A</v>
      </c>
      <c r="BL605" s="41" t="e">
        <f t="shared" ca="1" si="87"/>
        <v>#N/A</v>
      </c>
    </row>
    <row r="606" spans="2:64" ht="14.4" x14ac:dyDescent="0.3">
      <c r="B606" s="41" t="s">
        <v>1685</v>
      </c>
      <c r="AD606" s="41">
        <f>ROW()</f>
        <v>606</v>
      </c>
      <c r="BB606" s="41" t="s">
        <v>1686</v>
      </c>
      <c r="BC606" s="41" t="s">
        <v>348</v>
      </c>
      <c r="BD606" s="42" t="b">
        <v>1</v>
      </c>
      <c r="BE606" s="43">
        <f t="shared" si="84"/>
        <v>0</v>
      </c>
      <c r="BF606" s="41" t="str">
        <f t="shared" si="85"/>
        <v/>
      </c>
      <c r="BG606" s="41" t="b">
        <v>1</v>
      </c>
      <c r="BH606" s="41" t="b">
        <v>1</v>
      </c>
      <c r="BK606" s="41" t="e">
        <f t="shared" ca="1" si="86"/>
        <v>#N/A</v>
      </c>
      <c r="BL606" s="41" t="e">
        <f t="shared" ca="1" si="87"/>
        <v>#N/A</v>
      </c>
    </row>
    <row r="607" spans="2:64" ht="14.4" x14ac:dyDescent="0.3">
      <c r="B607" s="41" t="s">
        <v>1687</v>
      </c>
      <c r="AD607" s="41">
        <f>ROW()</f>
        <v>607</v>
      </c>
      <c r="BB607" s="41" t="s">
        <v>1688</v>
      </c>
      <c r="BC607" s="41" t="s">
        <v>348</v>
      </c>
      <c r="BD607" s="42" t="b">
        <v>1</v>
      </c>
      <c r="BE607" s="43">
        <f t="shared" si="84"/>
        <v>0</v>
      </c>
      <c r="BF607" s="41" t="str">
        <f t="shared" si="85"/>
        <v/>
      </c>
      <c r="BG607" s="41" t="b">
        <v>1</v>
      </c>
      <c r="BH607" s="41" t="b">
        <v>1</v>
      </c>
      <c r="BK607" s="41" t="e">
        <f t="shared" ca="1" si="86"/>
        <v>#N/A</v>
      </c>
      <c r="BL607" s="41" t="e">
        <f t="shared" ca="1" si="87"/>
        <v>#N/A</v>
      </c>
    </row>
    <row r="608" spans="2:64" ht="14.4" x14ac:dyDescent="0.3">
      <c r="B608" s="41" t="s">
        <v>1689</v>
      </c>
      <c r="AD608" s="41">
        <f>ROW()</f>
        <v>608</v>
      </c>
      <c r="BB608" s="41" t="s">
        <v>1690</v>
      </c>
      <c r="BC608" s="41" t="s">
        <v>348</v>
      </c>
      <c r="BD608" s="42" t="b">
        <v>1</v>
      </c>
      <c r="BE608" s="43">
        <f t="shared" si="84"/>
        <v>0</v>
      </c>
      <c r="BF608" s="41" t="str">
        <f t="shared" si="85"/>
        <v/>
      </c>
      <c r="BG608" s="41" t="b">
        <v>1</v>
      </c>
      <c r="BH608" s="41" t="b">
        <v>1</v>
      </c>
      <c r="BK608" s="41" t="e">
        <f t="shared" ca="1" si="86"/>
        <v>#N/A</v>
      </c>
      <c r="BL608" s="41" t="e">
        <f t="shared" ca="1" si="87"/>
        <v>#N/A</v>
      </c>
    </row>
    <row r="609" spans="2:64" ht="14.4" x14ac:dyDescent="0.3">
      <c r="B609" s="41" t="s">
        <v>1691</v>
      </c>
      <c r="AD609" s="41">
        <f>ROW()</f>
        <v>609</v>
      </c>
      <c r="BB609" s="41" t="s">
        <v>1692</v>
      </c>
      <c r="BC609" s="41" t="s">
        <v>348</v>
      </c>
      <c r="BD609" s="42" t="b">
        <v>1</v>
      </c>
      <c r="BE609" s="43">
        <f t="shared" si="84"/>
        <v>0</v>
      </c>
      <c r="BF609" s="41" t="str">
        <f t="shared" si="85"/>
        <v/>
      </c>
      <c r="BG609" s="41" t="b">
        <v>1</v>
      </c>
      <c r="BH609" s="41" t="b">
        <v>1</v>
      </c>
      <c r="BK609" s="41" t="e">
        <f t="shared" ca="1" si="86"/>
        <v>#N/A</v>
      </c>
      <c r="BL609" s="41" t="e">
        <f t="shared" ca="1" si="87"/>
        <v>#N/A</v>
      </c>
    </row>
    <row r="610" spans="2:64" ht="14.4" x14ac:dyDescent="0.3">
      <c r="B610" s="41" t="s">
        <v>1693</v>
      </c>
      <c r="AD610" s="41">
        <f>ROW()</f>
        <v>610</v>
      </c>
      <c r="BB610" s="41" t="s">
        <v>1694</v>
      </c>
      <c r="BC610" s="41" t="s">
        <v>348</v>
      </c>
      <c r="BD610" s="42" t="b">
        <v>1</v>
      </c>
      <c r="BE610" s="43">
        <f t="shared" si="84"/>
        <v>0</v>
      </c>
      <c r="BF610" s="41" t="str">
        <f t="shared" si="85"/>
        <v/>
      </c>
      <c r="BG610" s="41" t="b">
        <v>1</v>
      </c>
      <c r="BH610" s="41" t="b">
        <v>1</v>
      </c>
      <c r="BK610" s="41" t="e">
        <f t="shared" ca="1" si="86"/>
        <v>#N/A</v>
      </c>
      <c r="BL610" s="41" t="e">
        <f t="shared" ca="1" si="87"/>
        <v>#N/A</v>
      </c>
    </row>
    <row r="611" spans="2:64" ht="14.4" x14ac:dyDescent="0.3">
      <c r="B611" s="41" t="s">
        <v>1695</v>
      </c>
      <c r="AD611" s="41">
        <f>ROW()</f>
        <v>611</v>
      </c>
      <c r="BB611" s="41" t="s">
        <v>1696</v>
      </c>
      <c r="BC611" s="41" t="s">
        <v>348</v>
      </c>
      <c r="BD611" s="42" t="b">
        <v>1</v>
      </c>
      <c r="BE611" s="43">
        <f t="shared" si="84"/>
        <v>0</v>
      </c>
      <c r="BF611" s="41" t="str">
        <f t="shared" si="85"/>
        <v/>
      </c>
      <c r="BG611" s="41" t="b">
        <v>1</v>
      </c>
      <c r="BH611" s="41" t="b">
        <v>1</v>
      </c>
      <c r="BK611" s="41" t="e">
        <f t="shared" ca="1" si="86"/>
        <v>#N/A</v>
      </c>
      <c r="BL611" s="41" t="e">
        <f t="shared" ca="1" si="87"/>
        <v>#N/A</v>
      </c>
    </row>
    <row r="612" spans="2:64" ht="14.4" x14ac:dyDescent="0.3">
      <c r="B612" s="41" t="s">
        <v>1697</v>
      </c>
      <c r="AD612" s="41">
        <f>ROW()</f>
        <v>612</v>
      </c>
      <c r="BB612" s="41" t="s">
        <v>1698</v>
      </c>
      <c r="BC612" s="41" t="s">
        <v>348</v>
      </c>
      <c r="BD612" s="42" t="b">
        <v>1</v>
      </c>
      <c r="BE612" s="43">
        <f t="shared" si="84"/>
        <v>0</v>
      </c>
      <c r="BF612" s="41" t="str">
        <f t="shared" si="85"/>
        <v/>
      </c>
      <c r="BG612" s="41" t="b">
        <v>1</v>
      </c>
      <c r="BH612" s="41" t="b">
        <v>1</v>
      </c>
      <c r="BK612" s="41" t="e">
        <f t="shared" ca="1" si="86"/>
        <v>#N/A</v>
      </c>
      <c r="BL612" s="41" t="e">
        <f t="shared" ca="1" si="87"/>
        <v>#N/A</v>
      </c>
    </row>
    <row r="613" spans="2:64" ht="14.4" x14ac:dyDescent="0.3">
      <c r="B613" s="41" t="s">
        <v>1699</v>
      </c>
      <c r="AD613" s="41">
        <f>ROW()</f>
        <v>613</v>
      </c>
      <c r="BB613" s="41" t="s">
        <v>1700</v>
      </c>
      <c r="BC613" s="41" t="s">
        <v>348</v>
      </c>
      <c r="BD613" s="42" t="b">
        <v>1</v>
      </c>
      <c r="BE613" s="43" t="str">
        <f>R160</f>
        <v>0.00</v>
      </c>
      <c r="BF613" s="41" t="str">
        <f>""&amp;R160</f>
        <v>0.00</v>
      </c>
      <c r="BG613" s="41" t="b">
        <v>0</v>
      </c>
      <c r="BH613" s="41" t="b">
        <v>0</v>
      </c>
      <c r="BK613" s="41" t="e">
        <f t="shared" ca="1" si="86"/>
        <v>#N/A</v>
      </c>
      <c r="BL613" s="41" t="e">
        <f t="shared" ca="1" si="87"/>
        <v>#N/A</v>
      </c>
    </row>
    <row r="614" spans="2:64" ht="14.4" x14ac:dyDescent="0.3">
      <c r="B614" s="41" t="s">
        <v>1701</v>
      </c>
      <c r="AD614" s="41">
        <f>ROW()</f>
        <v>614</v>
      </c>
      <c r="BB614" s="41" t="s">
        <v>1702</v>
      </c>
      <c r="BC614" s="41" t="s">
        <v>348</v>
      </c>
      <c r="BD614" s="42" t="b">
        <v>1</v>
      </c>
      <c r="BE614" s="43">
        <f>R161</f>
        <v>0</v>
      </c>
      <c r="BF614" s="41" t="str">
        <f>""&amp;R161</f>
        <v/>
      </c>
      <c r="BG614" s="41" t="b">
        <v>1</v>
      </c>
      <c r="BH614" s="41" t="b">
        <v>1</v>
      </c>
      <c r="BK614" s="41" t="e">
        <f t="shared" ca="1" si="86"/>
        <v>#N/A</v>
      </c>
      <c r="BL614" s="41" t="e">
        <f t="shared" ca="1" si="87"/>
        <v>#N/A</v>
      </c>
    </row>
    <row r="615" spans="2:64" ht="14.4" x14ac:dyDescent="0.3">
      <c r="B615" s="41" t="s">
        <v>1703</v>
      </c>
      <c r="AD615" s="41">
        <f>ROW()</f>
        <v>615</v>
      </c>
      <c r="BB615" s="41" t="s">
        <v>1704</v>
      </c>
      <c r="BC615" s="41" t="s">
        <v>348</v>
      </c>
      <c r="BD615" s="42" t="b">
        <v>1</v>
      </c>
      <c r="BE615" s="43">
        <f>R162</f>
        <v>0</v>
      </c>
      <c r="BF615" s="41" t="str">
        <f>""&amp;R162</f>
        <v/>
      </c>
      <c r="BG615" s="41" t="b">
        <v>1</v>
      </c>
      <c r="BH615" s="41" t="b">
        <v>1</v>
      </c>
      <c r="BK615" s="41" t="e">
        <f t="shared" ca="1" si="86"/>
        <v>#N/A</v>
      </c>
      <c r="BL615" s="41" t="e">
        <f t="shared" ca="1" si="87"/>
        <v>#N/A</v>
      </c>
    </row>
    <row r="616" spans="2:64" ht="14.4" x14ac:dyDescent="0.3">
      <c r="B616" s="41" t="s">
        <v>1705</v>
      </c>
      <c r="AD616" s="41">
        <f>ROW()</f>
        <v>616</v>
      </c>
      <c r="BB616" s="41" t="s">
        <v>1706</v>
      </c>
      <c r="BC616" s="41" t="s">
        <v>348</v>
      </c>
      <c r="BD616" s="42" t="b">
        <v>1</v>
      </c>
      <c r="BE616" s="43">
        <f>R163</f>
        <v>0</v>
      </c>
      <c r="BF616" s="41" t="str">
        <f>""&amp;R163</f>
        <v/>
      </c>
      <c r="BG616" s="41" t="b">
        <v>1</v>
      </c>
      <c r="BH616" s="41" t="b">
        <v>1</v>
      </c>
      <c r="BK616" s="41" t="e">
        <f t="shared" ca="1" si="86"/>
        <v>#N/A</v>
      </c>
      <c r="BL616" s="41" t="e">
        <f t="shared" ca="1" si="87"/>
        <v>#N/A</v>
      </c>
    </row>
    <row r="617" spans="2:64" ht="14.4" x14ac:dyDescent="0.3">
      <c r="B617" s="41" t="s">
        <v>1707</v>
      </c>
      <c r="AD617" s="41">
        <f>ROW()</f>
        <v>617</v>
      </c>
      <c r="BB617" s="41" t="s">
        <v>1708</v>
      </c>
      <c r="BC617" s="41" t="s">
        <v>348</v>
      </c>
      <c r="BD617" s="42" t="b">
        <v>1</v>
      </c>
      <c r="BE617" s="43">
        <f>R164</f>
        <v>0</v>
      </c>
      <c r="BF617" s="41" t="str">
        <f>""&amp;R164</f>
        <v/>
      </c>
      <c r="BG617" s="41" t="b">
        <v>1</v>
      </c>
      <c r="BH617" s="41" t="b">
        <v>1</v>
      </c>
      <c r="BK617" s="41" t="e">
        <f t="shared" ca="1" si="86"/>
        <v>#N/A</v>
      </c>
      <c r="BL617" s="41" t="e">
        <f t="shared" ca="1" si="87"/>
        <v>#N/A</v>
      </c>
    </row>
    <row r="618" spans="2:64" ht="14.4" x14ac:dyDescent="0.3">
      <c r="B618" s="41" t="s">
        <v>1709</v>
      </c>
      <c r="AD618" s="41">
        <f>ROW()</f>
        <v>618</v>
      </c>
      <c r="BB618" s="60" t="s">
        <v>1710</v>
      </c>
      <c r="BC618" s="41" t="s">
        <v>348</v>
      </c>
      <c r="BD618" s="42" t="b">
        <v>1</v>
      </c>
      <c r="BE618" s="43" t="str">
        <f>R166</f>
        <v>0.00</v>
      </c>
      <c r="BF618" s="41" t="str">
        <f>""&amp;R166</f>
        <v>0.00</v>
      </c>
      <c r="BG618" s="41" t="b">
        <v>0</v>
      </c>
      <c r="BH618" s="41" t="b">
        <v>0</v>
      </c>
      <c r="BK618" s="41" t="e">
        <f t="shared" ca="1" si="86"/>
        <v>#N/A</v>
      </c>
      <c r="BL618" s="41" t="e">
        <f t="shared" ca="1" si="87"/>
        <v>#N/A</v>
      </c>
    </row>
    <row r="619" spans="2:64" ht="14.4" x14ac:dyDescent="0.3">
      <c r="AD619" s="41">
        <f>ROW()</f>
        <v>619</v>
      </c>
      <c r="BB619" s="41" t="s">
        <v>1711</v>
      </c>
      <c r="BC619" s="41" t="s">
        <v>458</v>
      </c>
      <c r="BD619" s="42" t="b">
        <v>0</v>
      </c>
      <c r="BE619" s="41" t="s">
        <v>808</v>
      </c>
      <c r="BF619" s="41" t="s">
        <v>808</v>
      </c>
      <c r="BG619" s="41" t="b">
        <v>0</v>
      </c>
      <c r="BH619" s="41" t="b">
        <v>0</v>
      </c>
      <c r="BK619" s="41" t="s">
        <v>460</v>
      </c>
      <c r="BL619" s="41" t="s">
        <v>460</v>
      </c>
    </row>
    <row r="620" spans="2:64" ht="14.4" x14ac:dyDescent="0.3">
      <c r="B620" s="38" t="s">
        <v>1712</v>
      </c>
      <c r="M620" s="93" t="s">
        <v>1713</v>
      </c>
      <c r="N620" s="93"/>
      <c r="O620" s="93"/>
      <c r="P620" s="93"/>
      <c r="AD620" s="41">
        <f>ROW()</f>
        <v>620</v>
      </c>
      <c r="BB620" s="41" t="s">
        <v>1714</v>
      </c>
      <c r="BC620" s="41" t="s">
        <v>458</v>
      </c>
      <c r="BD620" s="42" t="b">
        <v>0</v>
      </c>
      <c r="BE620" s="41" t="s">
        <v>920</v>
      </c>
      <c r="BF620" s="41" t="s">
        <v>920</v>
      </c>
      <c r="BG620" s="41" t="b">
        <v>0</v>
      </c>
      <c r="BH620" s="41" t="b">
        <v>0</v>
      </c>
      <c r="BK620" s="41" t="s">
        <v>460</v>
      </c>
      <c r="BL620" s="41" t="s">
        <v>460</v>
      </c>
    </row>
    <row r="621" spans="2:64" ht="14.4" x14ac:dyDescent="0.3">
      <c r="AD621" s="41">
        <f>ROW()</f>
        <v>621</v>
      </c>
      <c r="BB621" s="41" t="s">
        <v>1715</v>
      </c>
      <c r="BC621" s="41" t="s">
        <v>348</v>
      </c>
      <c r="BD621" s="42" t="b">
        <v>1</v>
      </c>
      <c r="BE621" s="43" t="str">
        <f>J168</f>
        <v>0.00</v>
      </c>
      <c r="BF621" s="41" t="str">
        <f>""&amp;J168</f>
        <v>0.00</v>
      </c>
      <c r="BG621" s="41" t="b">
        <v>0</v>
      </c>
      <c r="BH621" s="41" t="b">
        <v>0</v>
      </c>
      <c r="BK621" s="41" t="e">
        <f t="shared" ref="BK621:BK631" ca="1" si="88">_xlfn.FORMULATEXT(BE621)</f>
        <v>#N/A</v>
      </c>
      <c r="BL621" s="41" t="e">
        <f t="shared" ref="BL621:BL631" ca="1" si="89">_xlfn.FORMULATEXT(BE621)</f>
        <v>#N/A</v>
      </c>
    </row>
    <row r="622" spans="2:64" ht="14.4" x14ac:dyDescent="0.3">
      <c r="B622" s="41" t="s">
        <v>1399</v>
      </c>
      <c r="M622" s="123"/>
      <c r="N622" s="124"/>
      <c r="O622" s="124"/>
      <c r="P622" s="92"/>
      <c r="AD622" s="41">
        <f>ROW()</f>
        <v>622</v>
      </c>
      <c r="BB622" s="41" t="s">
        <v>1716</v>
      </c>
      <c r="BC622" s="41" t="s">
        <v>348</v>
      </c>
      <c r="BD622" s="42" t="b">
        <v>1</v>
      </c>
      <c r="BE622" s="43" t="str">
        <f>J169</f>
        <v>0.00</v>
      </c>
      <c r="BF622" s="41" t="str">
        <f>""&amp;J169</f>
        <v>0.00</v>
      </c>
      <c r="BG622" s="41" t="b">
        <v>0</v>
      </c>
      <c r="BH622" s="41" t="b">
        <v>0</v>
      </c>
      <c r="BK622" s="41" t="e">
        <f t="shared" ca="1" si="88"/>
        <v>#N/A</v>
      </c>
      <c r="BL622" s="41" t="e">
        <f t="shared" ca="1" si="89"/>
        <v>#N/A</v>
      </c>
    </row>
    <row r="623" spans="2:64" ht="14.4" x14ac:dyDescent="0.3">
      <c r="AD623" s="41">
        <f>ROW()</f>
        <v>623</v>
      </c>
      <c r="BB623" s="41" t="s">
        <v>1717</v>
      </c>
      <c r="BC623" s="41" t="s">
        <v>348</v>
      </c>
      <c r="BD623" s="42" t="b">
        <v>1</v>
      </c>
      <c r="BE623" s="43" t="str">
        <f>J170</f>
        <v>0.00</v>
      </c>
      <c r="BF623" s="41" t="str">
        <f>""&amp;J170</f>
        <v>0.00</v>
      </c>
      <c r="BG623" s="41" t="b">
        <v>0</v>
      </c>
      <c r="BH623" s="41" t="b">
        <v>0</v>
      </c>
      <c r="BK623" s="41" t="e">
        <f t="shared" ca="1" si="88"/>
        <v>#N/A</v>
      </c>
      <c r="BL623" s="41" t="e">
        <f t="shared" ca="1" si="89"/>
        <v>#N/A</v>
      </c>
    </row>
    <row r="624" spans="2:64" ht="14.4" x14ac:dyDescent="0.3">
      <c r="B624" s="41" t="s">
        <v>1718</v>
      </c>
      <c r="M624" s="123"/>
      <c r="N624" s="124"/>
      <c r="O624" s="124"/>
      <c r="P624" s="92"/>
      <c r="AD624" s="41">
        <f>ROW()</f>
        <v>624</v>
      </c>
      <c r="BB624" s="41" t="s">
        <v>1719</v>
      </c>
      <c r="BC624" s="41" t="s">
        <v>348</v>
      </c>
      <c r="BD624" s="42" t="b">
        <v>1</v>
      </c>
      <c r="BE624" s="43" t="str">
        <f>J171</f>
        <v>0.00</v>
      </c>
      <c r="BF624" s="41" t="str">
        <f>""&amp;J171</f>
        <v>0.00</v>
      </c>
      <c r="BG624" s="41" t="b">
        <v>0</v>
      </c>
      <c r="BH624" s="41" t="b">
        <v>0</v>
      </c>
      <c r="BK624" s="41" t="e">
        <f t="shared" ca="1" si="88"/>
        <v>#N/A</v>
      </c>
      <c r="BL624" s="41" t="e">
        <f t="shared" ca="1" si="89"/>
        <v>#N/A</v>
      </c>
    </row>
    <row r="625" spans="1:64" ht="14.4" x14ac:dyDescent="0.3">
      <c r="AD625" s="41">
        <f>ROW()</f>
        <v>625</v>
      </c>
      <c r="BB625" s="41" t="s">
        <v>1720</v>
      </c>
      <c r="BC625" s="41" t="s">
        <v>348</v>
      </c>
      <c r="BD625" s="42" t="b">
        <v>1</v>
      </c>
      <c r="BE625" s="43" t="str">
        <f>J172</f>
        <v>0.00</v>
      </c>
      <c r="BF625" s="41" t="str">
        <f>""&amp;J172</f>
        <v>0.00</v>
      </c>
      <c r="BG625" s="41" t="b">
        <v>0</v>
      </c>
      <c r="BH625" s="41" t="b">
        <v>0</v>
      </c>
      <c r="BK625" s="41" t="e">
        <f t="shared" ca="1" si="88"/>
        <v>#N/A</v>
      </c>
      <c r="BL625" s="41" t="e">
        <f t="shared" ca="1" si="89"/>
        <v>#N/A</v>
      </c>
    </row>
    <row r="626" spans="1:64" ht="14.4" x14ac:dyDescent="0.3">
      <c r="B626" s="41" t="s">
        <v>1721</v>
      </c>
      <c r="M626" s="123"/>
      <c r="N626" s="124"/>
      <c r="O626" s="124"/>
      <c r="P626" s="92"/>
      <c r="AD626" s="41">
        <f>ROW()</f>
        <v>626</v>
      </c>
      <c r="BB626" s="41" t="s">
        <v>1722</v>
      </c>
      <c r="BC626" s="41" t="s">
        <v>348</v>
      </c>
      <c r="BD626" s="42" t="b">
        <v>1</v>
      </c>
      <c r="BE626" s="43" t="str">
        <f>J174</f>
        <v>0.00</v>
      </c>
      <c r="BF626" s="41" t="str">
        <f>""&amp;J174</f>
        <v>0.00</v>
      </c>
      <c r="BG626" s="41" t="b">
        <v>0</v>
      </c>
      <c r="BH626" s="41" t="b">
        <v>0</v>
      </c>
      <c r="BK626" s="41" t="e">
        <f t="shared" ca="1" si="88"/>
        <v>#N/A</v>
      </c>
      <c r="BL626" s="41" t="e">
        <f t="shared" ca="1" si="89"/>
        <v>#N/A</v>
      </c>
    </row>
    <row r="627" spans="1:64" ht="14.4" x14ac:dyDescent="0.3">
      <c r="AD627" s="41">
        <f>ROW()</f>
        <v>627</v>
      </c>
      <c r="BB627" s="41" t="s">
        <v>1723</v>
      </c>
      <c r="BC627" s="41" t="s">
        <v>348</v>
      </c>
      <c r="BD627" s="42" t="b">
        <v>1</v>
      </c>
      <c r="BE627" s="43" t="str">
        <f>J175</f>
        <v>0.00</v>
      </c>
      <c r="BF627" s="41" t="str">
        <f>""&amp;J175</f>
        <v>0.00</v>
      </c>
      <c r="BG627" s="41" t="b">
        <v>0</v>
      </c>
      <c r="BH627" s="41" t="b">
        <v>0</v>
      </c>
      <c r="BK627" s="41" t="e">
        <f t="shared" ca="1" si="88"/>
        <v>#N/A</v>
      </c>
      <c r="BL627" s="41" t="e">
        <f t="shared" ca="1" si="89"/>
        <v>#N/A</v>
      </c>
    </row>
    <row r="628" spans="1:64" ht="14.4" x14ac:dyDescent="0.3">
      <c r="B628" s="41" t="s">
        <v>1724</v>
      </c>
      <c r="AA628" s="77"/>
      <c r="AD628" s="41">
        <f>ROW()</f>
        <v>628</v>
      </c>
      <c r="BB628" s="41" t="s">
        <v>1725</v>
      </c>
      <c r="BC628" s="41" t="s">
        <v>348</v>
      </c>
      <c r="BD628" s="42" t="b">
        <v>1</v>
      </c>
      <c r="BE628" s="43" t="str">
        <f>J176</f>
        <v>0.00</v>
      </c>
      <c r="BF628" s="41" t="str">
        <f>""&amp;J176</f>
        <v>0.00</v>
      </c>
      <c r="BG628" s="41" t="b">
        <v>0</v>
      </c>
      <c r="BH628" s="41" t="b">
        <v>0</v>
      </c>
      <c r="BK628" s="41" t="e">
        <f t="shared" ca="1" si="88"/>
        <v>#N/A</v>
      </c>
      <c r="BL628" s="41" t="e">
        <f t="shared" ca="1" si="89"/>
        <v>#N/A</v>
      </c>
    </row>
    <row r="629" spans="1:64" ht="14.4" x14ac:dyDescent="0.3">
      <c r="AD629" s="41">
        <f>ROW()</f>
        <v>629</v>
      </c>
      <c r="BB629" s="41" t="s">
        <v>1726</v>
      </c>
      <c r="BC629" s="41" t="s">
        <v>348</v>
      </c>
      <c r="BD629" s="42" t="b">
        <v>1</v>
      </c>
      <c r="BE629" s="43" t="str">
        <f>J177</f>
        <v>0.00</v>
      </c>
      <c r="BF629" s="41" t="str">
        <f>""&amp;J177</f>
        <v>0.00</v>
      </c>
      <c r="BG629" s="41" t="b">
        <v>0</v>
      </c>
      <c r="BH629" s="41" t="b">
        <v>0</v>
      </c>
      <c r="BK629" s="41" t="e">
        <f t="shared" ca="1" si="88"/>
        <v>#N/A</v>
      </c>
      <c r="BL629" s="41" t="e">
        <f t="shared" ca="1" si="89"/>
        <v>#N/A</v>
      </c>
    </row>
    <row r="630" spans="1:64" ht="14.4" x14ac:dyDescent="0.3">
      <c r="B630" s="41" t="s">
        <v>1727</v>
      </c>
      <c r="M630" s="123"/>
      <c r="N630" s="124"/>
      <c r="O630" s="124"/>
      <c r="P630" s="92"/>
      <c r="AD630" s="41">
        <f>ROW()</f>
        <v>630</v>
      </c>
      <c r="BB630" s="41" t="s">
        <v>1728</v>
      </c>
      <c r="BC630" s="41" t="s">
        <v>348</v>
      </c>
      <c r="BD630" s="42" t="b">
        <v>1</v>
      </c>
      <c r="BE630" s="43" t="str">
        <f>J178</f>
        <v>0.00</v>
      </c>
      <c r="BF630" s="41" t="str">
        <f>""&amp;J178</f>
        <v>0.00</v>
      </c>
      <c r="BG630" s="41" t="b">
        <v>0</v>
      </c>
      <c r="BH630" s="41" t="b">
        <v>0</v>
      </c>
      <c r="BK630" s="41" t="e">
        <f t="shared" ca="1" si="88"/>
        <v>#N/A</v>
      </c>
      <c r="BL630" s="41" t="e">
        <f t="shared" ca="1" si="89"/>
        <v>#N/A</v>
      </c>
    </row>
    <row r="631" spans="1:64" ht="14.4" x14ac:dyDescent="0.3">
      <c r="AD631" s="41">
        <f>ROW()</f>
        <v>631</v>
      </c>
      <c r="BB631" s="60" t="s">
        <v>1729</v>
      </c>
      <c r="BC631" s="41" t="s">
        <v>348</v>
      </c>
      <c r="BD631" s="42" t="b">
        <v>1</v>
      </c>
      <c r="BE631" s="43" t="str">
        <f>J180</f>
        <v>0.00</v>
      </c>
      <c r="BF631" s="41" t="str">
        <f>""&amp;J180</f>
        <v>0.00</v>
      </c>
      <c r="BG631" s="41" t="b">
        <v>0</v>
      </c>
      <c r="BH631" s="41" t="b">
        <v>0</v>
      </c>
      <c r="BK631" s="41" t="e">
        <f t="shared" ca="1" si="88"/>
        <v>#N/A</v>
      </c>
      <c r="BL631" s="41" t="e">
        <f t="shared" ca="1" si="89"/>
        <v>#N/A</v>
      </c>
    </row>
    <row r="632" spans="1:64" ht="14.4" x14ac:dyDescent="0.3">
      <c r="B632" s="38" t="s">
        <v>1730</v>
      </c>
      <c r="AD632" s="41">
        <f>ROW()</f>
        <v>632</v>
      </c>
      <c r="BB632" s="41" t="s">
        <v>1731</v>
      </c>
      <c r="BC632" s="41" t="s">
        <v>458</v>
      </c>
      <c r="BD632" s="42" t="b">
        <v>0</v>
      </c>
      <c r="BE632" s="41" t="s">
        <v>808</v>
      </c>
      <c r="BF632" s="41" t="s">
        <v>808</v>
      </c>
      <c r="BG632" s="41" t="b">
        <v>0</v>
      </c>
      <c r="BH632" s="41" t="b">
        <v>0</v>
      </c>
      <c r="BK632" s="41" t="s">
        <v>460</v>
      </c>
      <c r="BL632" s="41" t="s">
        <v>460</v>
      </c>
    </row>
    <row r="633" spans="1:64" ht="14.4" hidden="1" x14ac:dyDescent="0.3">
      <c r="A633" s="55" t="s">
        <v>757</v>
      </c>
      <c r="AD633" s="41">
        <f>ROW()</f>
        <v>633</v>
      </c>
      <c r="BB633" s="41" t="s">
        <v>1732</v>
      </c>
      <c r="BC633" s="41" t="s">
        <v>458</v>
      </c>
      <c r="BD633" s="42" t="b">
        <v>0</v>
      </c>
      <c r="BE633" s="41" t="s">
        <v>916</v>
      </c>
      <c r="BF633" s="41" t="s">
        <v>916</v>
      </c>
      <c r="BG633" s="41" t="b">
        <v>0</v>
      </c>
      <c r="BH633" s="41" t="b">
        <v>0</v>
      </c>
      <c r="BK633" s="41" t="s">
        <v>460</v>
      </c>
      <c r="BL633" s="41" t="s">
        <v>460</v>
      </c>
    </row>
    <row r="634" spans="1:64" ht="14.4" hidden="1" x14ac:dyDescent="0.3">
      <c r="A634" s="55" t="s">
        <v>757</v>
      </c>
      <c r="AD634" s="41">
        <f>ROW()</f>
        <v>634</v>
      </c>
      <c r="BB634" s="41" t="s">
        <v>1733</v>
      </c>
      <c r="BC634" s="41" t="s">
        <v>348</v>
      </c>
      <c r="BD634" s="42" t="b">
        <v>1</v>
      </c>
      <c r="BE634" s="43">
        <f>L168</f>
        <v>0</v>
      </c>
      <c r="BF634" s="41" t="str">
        <f>""&amp;L168</f>
        <v/>
      </c>
      <c r="BG634" s="41" t="b">
        <v>1</v>
      </c>
      <c r="BH634" s="41" t="b">
        <v>1</v>
      </c>
      <c r="BK634" s="41" t="e">
        <f t="shared" ref="BK634:BK644" ca="1" si="90">_xlfn.FORMULATEXT(BE634)</f>
        <v>#N/A</v>
      </c>
      <c r="BL634" s="41" t="e">
        <f t="shared" ref="BL634:BL644" ca="1" si="91">_xlfn.FORMULATEXT(BE634)</f>
        <v>#N/A</v>
      </c>
    </row>
    <row r="635" spans="1:64" ht="14.4" x14ac:dyDescent="0.3">
      <c r="AD635" s="41">
        <f>ROW()</f>
        <v>635</v>
      </c>
      <c r="BB635" s="41" t="s">
        <v>1734</v>
      </c>
      <c r="BC635" s="41" t="s">
        <v>348</v>
      </c>
      <c r="BD635" s="42" t="b">
        <v>1</v>
      </c>
      <c r="BE635" s="43" t="str">
        <f>L169</f>
        <v>0.00</v>
      </c>
      <c r="BF635" s="41" t="str">
        <f>""&amp;L169</f>
        <v>0.00</v>
      </c>
      <c r="BG635" s="41" t="b">
        <v>0</v>
      </c>
      <c r="BH635" s="41" t="b">
        <v>0</v>
      </c>
      <c r="BK635" s="41" t="e">
        <f t="shared" ca="1" si="90"/>
        <v>#N/A</v>
      </c>
      <c r="BL635" s="41" t="e">
        <f t="shared" ca="1" si="91"/>
        <v>#N/A</v>
      </c>
    </row>
    <row r="636" spans="1:64" ht="14.4" x14ac:dyDescent="0.3">
      <c r="B636" s="41" t="s">
        <v>1735</v>
      </c>
      <c r="M636" s="123" t="s">
        <v>1409</v>
      </c>
      <c r="N636" s="124"/>
      <c r="O636" s="124"/>
      <c r="P636" s="92"/>
      <c r="AD636" s="41">
        <f>ROW()</f>
        <v>636</v>
      </c>
      <c r="BB636" s="41" t="s">
        <v>1736</v>
      </c>
      <c r="BC636" s="41" t="s">
        <v>348</v>
      </c>
      <c r="BD636" s="42" t="b">
        <v>1</v>
      </c>
      <c r="BE636" s="43">
        <f>L170</f>
        <v>0</v>
      </c>
      <c r="BF636" s="41" t="str">
        <f>""&amp;L170</f>
        <v/>
      </c>
      <c r="BG636" s="41" t="b">
        <v>1</v>
      </c>
      <c r="BH636" s="41" t="b">
        <v>1</v>
      </c>
      <c r="BK636" s="41" t="e">
        <f t="shared" ca="1" si="90"/>
        <v>#N/A</v>
      </c>
      <c r="BL636" s="41" t="e">
        <f t="shared" ca="1" si="91"/>
        <v>#N/A</v>
      </c>
    </row>
    <row r="637" spans="1:64" ht="14.4" x14ac:dyDescent="0.3">
      <c r="AD637" s="41">
        <f>ROW()</f>
        <v>637</v>
      </c>
      <c r="BB637" s="41" t="s">
        <v>1737</v>
      </c>
      <c r="BC637" s="41" t="s">
        <v>348</v>
      </c>
      <c r="BD637" s="42" t="b">
        <v>1</v>
      </c>
      <c r="BE637" s="43">
        <f>L171</f>
        <v>0</v>
      </c>
      <c r="BF637" s="41" t="str">
        <f>""&amp;L171</f>
        <v/>
      </c>
      <c r="BG637" s="41" t="b">
        <v>1</v>
      </c>
      <c r="BH637" s="41" t="b">
        <v>1</v>
      </c>
      <c r="BK637" s="41" t="e">
        <f t="shared" ca="1" si="90"/>
        <v>#N/A</v>
      </c>
      <c r="BL637" s="41" t="e">
        <f t="shared" ca="1" si="91"/>
        <v>#N/A</v>
      </c>
    </row>
    <row r="638" spans="1:64" ht="14.4" x14ac:dyDescent="0.3">
      <c r="B638" s="41" t="s">
        <v>1738</v>
      </c>
      <c r="M638" s="128"/>
      <c r="N638" s="129"/>
      <c r="O638" s="129"/>
      <c r="P638" s="130"/>
      <c r="AD638" s="41">
        <f>ROW()</f>
        <v>638</v>
      </c>
      <c r="BB638" s="41" t="s">
        <v>1739</v>
      </c>
      <c r="BC638" s="41" t="s">
        <v>348</v>
      </c>
      <c r="BD638" s="42" t="b">
        <v>1</v>
      </c>
      <c r="BE638" s="43">
        <f>L172</f>
        <v>0</v>
      </c>
      <c r="BF638" s="41" t="str">
        <f>""&amp;L172</f>
        <v/>
      </c>
      <c r="BG638" s="41" t="b">
        <v>1</v>
      </c>
      <c r="BH638" s="41" t="b">
        <v>1</v>
      </c>
      <c r="BK638" s="41" t="e">
        <f t="shared" ca="1" si="90"/>
        <v>#N/A</v>
      </c>
      <c r="BL638" s="41" t="e">
        <f t="shared" ca="1" si="91"/>
        <v>#N/A</v>
      </c>
    </row>
    <row r="639" spans="1:64" ht="14.4" x14ac:dyDescent="0.3">
      <c r="AD639" s="41">
        <f>ROW()</f>
        <v>639</v>
      </c>
      <c r="BB639" s="41" t="s">
        <v>1740</v>
      </c>
      <c r="BC639" s="41" t="s">
        <v>348</v>
      </c>
      <c r="BD639" s="42" t="b">
        <v>1</v>
      </c>
      <c r="BE639" s="43" t="str">
        <f>L174</f>
        <v>0.00</v>
      </c>
      <c r="BF639" s="41" t="str">
        <f>""&amp;L174</f>
        <v>0.00</v>
      </c>
      <c r="BG639" s="41" t="b">
        <v>0</v>
      </c>
      <c r="BH639" s="41" t="b">
        <v>0</v>
      </c>
      <c r="BK639" s="41" t="e">
        <f t="shared" ca="1" si="90"/>
        <v>#N/A</v>
      </c>
      <c r="BL639" s="41" t="e">
        <f t="shared" ca="1" si="91"/>
        <v>#N/A</v>
      </c>
    </row>
    <row r="640" spans="1:64" ht="14.4" x14ac:dyDescent="0.3">
      <c r="B640" s="69" t="s">
        <v>1741</v>
      </c>
      <c r="C640" s="48"/>
      <c r="D640" s="48"/>
      <c r="E640" s="48"/>
      <c r="F640" s="48"/>
      <c r="G640" s="48"/>
      <c r="H640" s="48"/>
      <c r="I640" s="48"/>
      <c r="J640" s="48"/>
      <c r="K640" s="48"/>
      <c r="L640" s="48"/>
      <c r="AD640" s="41">
        <f>ROW()</f>
        <v>640</v>
      </c>
      <c r="BB640" s="41" t="s">
        <v>1742</v>
      </c>
      <c r="BC640" s="41" t="s">
        <v>348</v>
      </c>
      <c r="BD640" s="42" t="b">
        <v>1</v>
      </c>
      <c r="BE640" s="43">
        <f>L175</f>
        <v>0</v>
      </c>
      <c r="BF640" s="41" t="str">
        <f>""&amp;L175</f>
        <v/>
      </c>
      <c r="BG640" s="41" t="b">
        <v>1</v>
      </c>
      <c r="BH640" s="41" t="b">
        <v>1</v>
      </c>
      <c r="BK640" s="41" t="e">
        <f t="shared" ca="1" si="90"/>
        <v>#N/A</v>
      </c>
      <c r="BL640" s="41" t="e">
        <f t="shared" ca="1" si="91"/>
        <v>#N/A</v>
      </c>
    </row>
    <row r="641" spans="2:64" ht="14.4" x14ac:dyDescent="0.3">
      <c r="B641" s="48"/>
      <c r="C641" s="48"/>
      <c r="D641" s="48"/>
      <c r="E641" s="48"/>
      <c r="F641" s="48"/>
      <c r="G641" s="48"/>
      <c r="H641" s="48"/>
      <c r="I641" s="75"/>
      <c r="J641" s="75"/>
      <c r="K641" s="75"/>
      <c r="L641" s="75"/>
      <c r="AD641" s="41">
        <f>ROW()</f>
        <v>641</v>
      </c>
      <c r="BB641" s="41" t="s">
        <v>1743</v>
      </c>
      <c r="BC641" s="41" t="s">
        <v>348</v>
      </c>
      <c r="BD641" s="42" t="b">
        <v>1</v>
      </c>
      <c r="BE641" s="43">
        <f>L176</f>
        <v>0</v>
      </c>
      <c r="BF641" s="41" t="str">
        <f>""&amp;L176</f>
        <v/>
      </c>
      <c r="BG641" s="41" t="b">
        <v>1</v>
      </c>
      <c r="BH641" s="41" t="b">
        <v>1</v>
      </c>
      <c r="BK641" s="41" t="e">
        <f t="shared" ca="1" si="90"/>
        <v>#N/A</v>
      </c>
      <c r="BL641" s="41" t="e">
        <f t="shared" ca="1" si="91"/>
        <v>#N/A</v>
      </c>
    </row>
    <row r="642" spans="2:64" ht="14.4" x14ac:dyDescent="0.3">
      <c r="B642" s="76" t="s">
        <v>1744</v>
      </c>
      <c r="C642" s="75"/>
      <c r="D642" s="75"/>
      <c r="E642" s="48"/>
      <c r="F642" s="48"/>
      <c r="G642" s="48"/>
      <c r="H642" s="48"/>
      <c r="I642" s="87" t="s">
        <v>125</v>
      </c>
      <c r="J642" s="88"/>
      <c r="K642" s="88"/>
      <c r="L642" s="88"/>
      <c r="M642" s="89"/>
      <c r="N642" s="41" t="s">
        <v>1745</v>
      </c>
      <c r="AD642" s="41">
        <f>ROW()</f>
        <v>642</v>
      </c>
      <c r="BB642" s="41" t="s">
        <v>1746</v>
      </c>
      <c r="BC642" s="41" t="s">
        <v>348</v>
      </c>
      <c r="BD642" s="42" t="b">
        <v>1</v>
      </c>
      <c r="BE642" s="43">
        <f>L177</f>
        <v>0</v>
      </c>
      <c r="BF642" s="41" t="str">
        <f>""&amp;L177</f>
        <v/>
      </c>
      <c r="BG642" s="41" t="b">
        <v>1</v>
      </c>
      <c r="BH642" s="41" t="b">
        <v>1</v>
      </c>
      <c r="BK642" s="41" t="e">
        <f t="shared" ca="1" si="90"/>
        <v>#N/A</v>
      </c>
      <c r="BL642" s="41" t="e">
        <f t="shared" ca="1" si="91"/>
        <v>#N/A</v>
      </c>
    </row>
    <row r="643" spans="2:64" ht="14.4" x14ac:dyDescent="0.3">
      <c r="B643" s="90" t="s">
        <v>1950</v>
      </c>
      <c r="C643" s="91"/>
      <c r="D643" s="92"/>
      <c r="E643" s="41" t="s">
        <v>1747</v>
      </c>
      <c r="G643" s="48"/>
      <c r="H643" s="48"/>
      <c r="I643" s="48"/>
      <c r="J643" s="48"/>
      <c r="K643" s="48"/>
      <c r="L643" s="48"/>
      <c r="AD643" s="41">
        <f>ROW()</f>
        <v>643</v>
      </c>
      <c r="BB643" s="41" t="s">
        <v>1748</v>
      </c>
      <c r="BC643" s="41" t="s">
        <v>348</v>
      </c>
      <c r="BD643" s="42" t="b">
        <v>1</v>
      </c>
      <c r="BE643" s="43">
        <f>L178</f>
        <v>0</v>
      </c>
      <c r="BF643" s="41" t="str">
        <f>""&amp;L178</f>
        <v/>
      </c>
      <c r="BG643" s="41" t="b">
        <v>1</v>
      </c>
      <c r="BH643" s="41" t="b">
        <v>1</v>
      </c>
      <c r="BK643" s="41" t="e">
        <f t="shared" ca="1" si="90"/>
        <v>#N/A</v>
      </c>
      <c r="BL643" s="41" t="e">
        <f t="shared" ca="1" si="91"/>
        <v>#N/A</v>
      </c>
    </row>
    <row r="644" spans="2:64" ht="14.4" x14ac:dyDescent="0.3">
      <c r="B644" s="52" t="s">
        <v>1749</v>
      </c>
      <c r="C644" s="48"/>
      <c r="D644" s="48"/>
      <c r="E644" s="48"/>
      <c r="F644" s="48"/>
      <c r="G644" s="48"/>
      <c r="H644" s="48"/>
      <c r="I644" s="48"/>
      <c r="J644" s="48"/>
      <c r="K644" s="48"/>
      <c r="L644" s="48"/>
      <c r="AD644" s="41">
        <f>ROW()</f>
        <v>644</v>
      </c>
      <c r="BB644" s="60" t="s">
        <v>1750</v>
      </c>
      <c r="BC644" s="41" t="s">
        <v>348</v>
      </c>
      <c r="BD644" s="42" t="b">
        <v>1</v>
      </c>
      <c r="BE644" s="43" t="str">
        <f>L180</f>
        <v>0.00</v>
      </c>
      <c r="BF644" s="41" t="str">
        <f>""&amp;L180</f>
        <v>0.00</v>
      </c>
      <c r="BG644" s="41" t="b">
        <v>0</v>
      </c>
      <c r="BH644" s="41" t="b">
        <v>0</v>
      </c>
      <c r="BK644" s="41" t="e">
        <f t="shared" ca="1" si="90"/>
        <v>#N/A</v>
      </c>
      <c r="BL644" s="41" t="e">
        <f t="shared" ca="1" si="91"/>
        <v>#N/A</v>
      </c>
    </row>
    <row r="645" spans="2:64" ht="14.4" x14ac:dyDescent="0.3">
      <c r="B645" s="52"/>
      <c r="C645" s="48"/>
      <c r="D645" s="48"/>
      <c r="E645" s="48"/>
      <c r="F645" s="48"/>
      <c r="G645" s="48"/>
      <c r="H645" s="48"/>
      <c r="I645" s="48"/>
      <c r="J645" s="48"/>
      <c r="K645" s="48"/>
      <c r="L645" s="48"/>
      <c r="AD645" s="41">
        <f>ROW()</f>
        <v>645</v>
      </c>
      <c r="BB645" s="41" t="s">
        <v>1751</v>
      </c>
      <c r="BC645" s="41" t="s">
        <v>458</v>
      </c>
      <c r="BD645" s="42" t="b">
        <v>0</v>
      </c>
      <c r="BE645" s="41" t="s">
        <v>808</v>
      </c>
      <c r="BF645" s="41" t="s">
        <v>808</v>
      </c>
      <c r="BG645" s="41" t="b">
        <v>0</v>
      </c>
      <c r="BH645" s="41" t="b">
        <v>0</v>
      </c>
      <c r="BK645" s="41" t="s">
        <v>460</v>
      </c>
      <c r="BL645" s="41" t="s">
        <v>460</v>
      </c>
    </row>
    <row r="646" spans="2:64" ht="14.4" x14ac:dyDescent="0.3">
      <c r="B646" s="48" t="s">
        <v>1752</v>
      </c>
      <c r="C646" s="48"/>
      <c r="D646" s="48"/>
      <c r="E646" s="48"/>
      <c r="F646" s="48"/>
      <c r="G646" s="48"/>
      <c r="H646" s="48"/>
      <c r="I646" s="48"/>
      <c r="J646" s="48"/>
      <c r="K646" s="48"/>
      <c r="L646" s="48"/>
      <c r="AD646" s="41">
        <f>ROW()</f>
        <v>646</v>
      </c>
      <c r="BB646" s="41" t="s">
        <v>1753</v>
      </c>
      <c r="BC646" s="41" t="s">
        <v>458</v>
      </c>
      <c r="BD646" s="42" t="b">
        <v>0</v>
      </c>
      <c r="BE646" s="41" t="s">
        <v>1635</v>
      </c>
      <c r="BF646" s="41" t="s">
        <v>1635</v>
      </c>
      <c r="BG646" s="41" t="b">
        <v>0</v>
      </c>
      <c r="BH646" s="41" t="b">
        <v>0</v>
      </c>
      <c r="BK646" s="41" t="s">
        <v>460</v>
      </c>
      <c r="BL646" s="41" t="s">
        <v>460</v>
      </c>
    </row>
    <row r="647" spans="2:64" ht="14.4" x14ac:dyDescent="0.3">
      <c r="B647" s="24" t="s">
        <v>1754</v>
      </c>
      <c r="C647" s="48"/>
      <c r="D647" s="48"/>
      <c r="E647" s="48"/>
      <c r="F647" s="48"/>
      <c r="G647" s="48"/>
      <c r="H647" s="48"/>
      <c r="I647" s="48"/>
      <c r="J647" s="48"/>
      <c r="K647" s="48"/>
      <c r="L647" s="48"/>
      <c r="AD647" s="41">
        <f>ROW()</f>
        <v>647</v>
      </c>
      <c r="BB647" s="41" t="s">
        <v>1755</v>
      </c>
      <c r="BC647" s="41" t="s">
        <v>348</v>
      </c>
      <c r="BD647" s="42" t="b">
        <v>1</v>
      </c>
      <c r="BE647" s="43">
        <f>O168</f>
        <v>0</v>
      </c>
      <c r="BF647" s="41" t="str">
        <f>""&amp;O168</f>
        <v/>
      </c>
      <c r="BG647" s="41" t="b">
        <v>1</v>
      </c>
      <c r="BH647" s="41" t="b">
        <v>1</v>
      </c>
      <c r="BK647" s="41" t="e">
        <f t="shared" ref="BK647:BK657" ca="1" si="92">_xlfn.FORMULATEXT(BE647)</f>
        <v>#N/A</v>
      </c>
      <c r="BL647" s="41" t="e">
        <f t="shared" ref="BL647:BL657" ca="1" si="93">_xlfn.FORMULATEXT(BE647)</f>
        <v>#N/A</v>
      </c>
    </row>
    <row r="648" spans="2:64" ht="14.4" x14ac:dyDescent="0.3">
      <c r="B648" s="24"/>
      <c r="C648" s="48"/>
      <c r="D648" s="48"/>
      <c r="E648" s="48"/>
      <c r="F648" s="48"/>
      <c r="G648" s="48"/>
      <c r="H648" s="48"/>
      <c r="I648" s="48"/>
      <c r="J648" s="48"/>
      <c r="K648" s="48"/>
      <c r="L648" s="48"/>
      <c r="AD648" s="41">
        <f>ROW()</f>
        <v>648</v>
      </c>
      <c r="BB648" s="41" t="s">
        <v>1756</v>
      </c>
      <c r="BC648" s="41" t="s">
        <v>348</v>
      </c>
      <c r="BD648" s="42" t="b">
        <v>1</v>
      </c>
      <c r="BE648" s="43" t="str">
        <f>O169</f>
        <v>0.00</v>
      </c>
      <c r="BF648" s="41" t="str">
        <f>""&amp;O169</f>
        <v>0.00</v>
      </c>
      <c r="BG648" s="41" t="b">
        <v>0</v>
      </c>
      <c r="BH648" s="41" t="b">
        <v>0</v>
      </c>
      <c r="BK648" s="41" t="e">
        <f t="shared" ca="1" si="92"/>
        <v>#N/A</v>
      </c>
      <c r="BL648" s="41" t="e">
        <f t="shared" ca="1" si="93"/>
        <v>#N/A</v>
      </c>
    </row>
    <row r="649" spans="2:64" ht="14.4" x14ac:dyDescent="0.3">
      <c r="B649" s="24" t="s">
        <v>1757</v>
      </c>
      <c r="C649" s="48"/>
      <c r="D649" s="48"/>
      <c r="E649" s="48"/>
      <c r="F649" s="48"/>
      <c r="G649" s="48"/>
      <c r="H649" s="48"/>
      <c r="I649" s="48"/>
      <c r="J649" s="48"/>
      <c r="K649" s="48"/>
      <c r="L649" s="48"/>
      <c r="AD649" s="41">
        <f>ROW()</f>
        <v>649</v>
      </c>
      <c r="BB649" s="41" t="s">
        <v>1758</v>
      </c>
      <c r="BC649" s="41" t="s">
        <v>348</v>
      </c>
      <c r="BD649" s="42" t="b">
        <v>1</v>
      </c>
      <c r="BE649" s="43">
        <f>O170</f>
        <v>0</v>
      </c>
      <c r="BF649" s="41" t="str">
        <f>""&amp;O170</f>
        <v/>
      </c>
      <c r="BG649" s="41" t="b">
        <v>1</v>
      </c>
      <c r="BH649" s="41" t="b">
        <v>1</v>
      </c>
      <c r="BK649" s="41" t="e">
        <f t="shared" ca="1" si="92"/>
        <v>#N/A</v>
      </c>
      <c r="BL649" s="41" t="e">
        <f t="shared" ca="1" si="93"/>
        <v>#N/A</v>
      </c>
    </row>
    <row r="650" spans="2:64" ht="14.4" x14ac:dyDescent="0.3">
      <c r="B650" s="48"/>
      <c r="C650" s="48"/>
      <c r="D650" s="48"/>
      <c r="E650" s="48"/>
      <c r="F650" s="48"/>
      <c r="G650" s="48"/>
      <c r="H650" s="48"/>
      <c r="I650" s="48"/>
      <c r="J650" s="48"/>
      <c r="K650" s="48"/>
      <c r="L650" s="48"/>
      <c r="AD650" s="41">
        <f>ROW()</f>
        <v>650</v>
      </c>
      <c r="BB650" s="41" t="s">
        <v>1759</v>
      </c>
      <c r="BC650" s="41" t="s">
        <v>348</v>
      </c>
      <c r="BD650" s="42" t="b">
        <v>1</v>
      </c>
      <c r="BE650" s="43">
        <f>O171</f>
        <v>0</v>
      </c>
      <c r="BF650" s="41" t="str">
        <f>""&amp;O171</f>
        <v/>
      </c>
      <c r="BG650" s="41" t="b">
        <v>1</v>
      </c>
      <c r="BH650" s="41" t="b">
        <v>1</v>
      </c>
      <c r="BK650" s="41" t="e">
        <f t="shared" ca="1" si="92"/>
        <v>#N/A</v>
      </c>
      <c r="BL650" s="41" t="e">
        <f t="shared" ca="1" si="93"/>
        <v>#N/A</v>
      </c>
    </row>
    <row r="651" spans="2:64" ht="14.4" x14ac:dyDescent="0.3">
      <c r="B651" s="69" t="s">
        <v>1760</v>
      </c>
      <c r="C651" s="48"/>
      <c r="D651" s="48"/>
      <c r="E651" s="48"/>
      <c r="F651" s="48"/>
      <c r="G651" s="48"/>
      <c r="H651" s="48"/>
      <c r="I651" s="48"/>
      <c r="J651" s="48"/>
      <c r="K651" s="48"/>
      <c r="L651" s="48"/>
      <c r="M651" s="93" t="s">
        <v>1713</v>
      </c>
      <c r="N651" s="93"/>
      <c r="O651" s="93"/>
      <c r="P651" s="93"/>
      <c r="AD651" s="41">
        <f>ROW()</f>
        <v>651</v>
      </c>
      <c r="BB651" s="41" t="s">
        <v>1761</v>
      </c>
      <c r="BC651" s="41" t="s">
        <v>348</v>
      </c>
      <c r="BD651" s="42" t="b">
        <v>1</v>
      </c>
      <c r="BE651" s="43">
        <f>O172</f>
        <v>0</v>
      </c>
      <c r="BF651" s="41" t="str">
        <f>""&amp;O172</f>
        <v/>
      </c>
      <c r="BG651" s="41" t="b">
        <v>1</v>
      </c>
      <c r="BH651" s="41" t="b">
        <v>1</v>
      </c>
      <c r="BK651" s="41" t="e">
        <f t="shared" ca="1" si="92"/>
        <v>#N/A</v>
      </c>
      <c r="BL651" s="41" t="e">
        <f t="shared" ca="1" si="93"/>
        <v>#N/A</v>
      </c>
    </row>
    <row r="652" spans="2:64" ht="14.4" x14ac:dyDescent="0.3">
      <c r="AD652" s="41">
        <f>ROW()</f>
        <v>652</v>
      </c>
      <c r="BB652" s="41" t="s">
        <v>1762</v>
      </c>
      <c r="BC652" s="41" t="s">
        <v>348</v>
      </c>
      <c r="BD652" s="42" t="b">
        <v>1</v>
      </c>
      <c r="BE652" s="43" t="str">
        <f>O174</f>
        <v>0.00</v>
      </c>
      <c r="BF652" s="41" t="str">
        <f>""&amp;O174</f>
        <v>0.00</v>
      </c>
      <c r="BG652" s="41" t="b">
        <v>0</v>
      </c>
      <c r="BH652" s="41" t="b">
        <v>0</v>
      </c>
      <c r="BK652" s="41" t="e">
        <f t="shared" ca="1" si="92"/>
        <v>#N/A</v>
      </c>
      <c r="BL652" s="41" t="e">
        <f t="shared" ca="1" si="93"/>
        <v>#N/A</v>
      </c>
    </row>
    <row r="653" spans="2:64" ht="14.4" x14ac:dyDescent="0.3">
      <c r="B653" s="41" t="s">
        <v>1763</v>
      </c>
      <c r="N653" s="59"/>
      <c r="O653" s="59"/>
      <c r="P653" s="59"/>
      <c r="AA653" s="77"/>
      <c r="AD653" s="41">
        <f>ROW()</f>
        <v>653</v>
      </c>
      <c r="BB653" s="41" t="s">
        <v>1764</v>
      </c>
      <c r="BC653" s="41" t="s">
        <v>348</v>
      </c>
      <c r="BD653" s="42" t="b">
        <v>1</v>
      </c>
      <c r="BE653" s="43">
        <f>O175</f>
        <v>0</v>
      </c>
      <c r="BF653" s="41" t="str">
        <f>""&amp;O175</f>
        <v/>
      </c>
      <c r="BG653" s="41" t="b">
        <v>1</v>
      </c>
      <c r="BH653" s="41" t="b">
        <v>1</v>
      </c>
      <c r="BK653" s="41" t="e">
        <f t="shared" ca="1" si="92"/>
        <v>#N/A</v>
      </c>
      <c r="BL653" s="41" t="e">
        <f t="shared" ca="1" si="93"/>
        <v>#N/A</v>
      </c>
    </row>
    <row r="654" spans="2:64" ht="14.4" x14ac:dyDescent="0.3">
      <c r="B654" s="70" t="s">
        <v>1765</v>
      </c>
      <c r="AD654" s="41">
        <f>ROW()</f>
        <v>654</v>
      </c>
      <c r="BB654" s="41" t="s">
        <v>1766</v>
      </c>
      <c r="BC654" s="41" t="s">
        <v>348</v>
      </c>
      <c r="BD654" s="42" t="b">
        <v>1</v>
      </c>
      <c r="BE654" s="43">
        <f>O176</f>
        <v>0</v>
      </c>
      <c r="BF654" s="41" t="str">
        <f>""&amp;O176</f>
        <v/>
      </c>
      <c r="BG654" s="41" t="b">
        <v>1</v>
      </c>
      <c r="BH654" s="41" t="b">
        <v>1</v>
      </c>
      <c r="BK654" s="41" t="e">
        <f t="shared" ca="1" si="92"/>
        <v>#N/A</v>
      </c>
      <c r="BL654" s="41" t="e">
        <f t="shared" ca="1" si="93"/>
        <v>#N/A</v>
      </c>
    </row>
    <row r="655" spans="2:64" ht="14.4" x14ac:dyDescent="0.3">
      <c r="AD655" s="41">
        <f>ROW()</f>
        <v>655</v>
      </c>
      <c r="BB655" s="41" t="s">
        <v>1767</v>
      </c>
      <c r="BC655" s="41" t="s">
        <v>348</v>
      </c>
      <c r="BD655" s="42" t="b">
        <v>1</v>
      </c>
      <c r="BE655" s="43">
        <f>O177</f>
        <v>0</v>
      </c>
      <c r="BF655" s="41" t="str">
        <f>""&amp;O177</f>
        <v/>
      </c>
      <c r="BG655" s="41" t="b">
        <v>1</v>
      </c>
      <c r="BH655" s="41" t="b">
        <v>1</v>
      </c>
      <c r="BK655" s="41" t="e">
        <f t="shared" ca="1" si="92"/>
        <v>#N/A</v>
      </c>
      <c r="BL655" s="41" t="e">
        <f t="shared" ca="1" si="93"/>
        <v>#N/A</v>
      </c>
    </row>
    <row r="656" spans="2:64" ht="14.4" x14ac:dyDescent="0.3">
      <c r="B656" s="41" t="s">
        <v>1768</v>
      </c>
      <c r="M656" s="94" t="s">
        <v>1409</v>
      </c>
      <c r="N656" s="95"/>
      <c r="O656" s="95"/>
      <c r="P656" s="96"/>
      <c r="AD656" s="41">
        <f>ROW()</f>
        <v>656</v>
      </c>
      <c r="BB656" s="41" t="s">
        <v>1769</v>
      </c>
      <c r="BC656" s="41" t="s">
        <v>348</v>
      </c>
      <c r="BD656" s="42" t="b">
        <v>1</v>
      </c>
      <c r="BE656" s="43">
        <f>O178</f>
        <v>0</v>
      </c>
      <c r="BF656" s="41" t="str">
        <f>""&amp;O178</f>
        <v/>
      </c>
      <c r="BG656" s="41" t="b">
        <v>1</v>
      </c>
      <c r="BH656" s="41" t="b">
        <v>1</v>
      </c>
      <c r="BK656" s="41" t="e">
        <f t="shared" ca="1" si="92"/>
        <v>#N/A</v>
      </c>
      <c r="BL656" s="41" t="e">
        <f t="shared" ca="1" si="93"/>
        <v>#N/A</v>
      </c>
    </row>
    <row r="657" spans="2:64" ht="14.4" x14ac:dyDescent="0.3">
      <c r="B657" s="41" t="s">
        <v>1770</v>
      </c>
      <c r="AD657" s="41">
        <f>ROW()</f>
        <v>657</v>
      </c>
      <c r="BB657" s="60" t="s">
        <v>1771</v>
      </c>
      <c r="BC657" s="41" t="s">
        <v>348</v>
      </c>
      <c r="BD657" s="42" t="b">
        <v>1</v>
      </c>
      <c r="BE657" s="43" t="str">
        <f>O180</f>
        <v>0.00</v>
      </c>
      <c r="BF657" s="41" t="str">
        <f>""&amp;O180</f>
        <v>0.00</v>
      </c>
      <c r="BG657" s="41" t="b">
        <v>0</v>
      </c>
      <c r="BH657" s="41" t="b">
        <v>0</v>
      </c>
      <c r="BK657" s="41" t="e">
        <f t="shared" ca="1" si="92"/>
        <v>#N/A</v>
      </c>
      <c r="BL657" s="41" t="e">
        <f t="shared" ca="1" si="93"/>
        <v>#N/A</v>
      </c>
    </row>
    <row r="658" spans="2:64" ht="14.4" x14ac:dyDescent="0.3">
      <c r="AD658" s="41">
        <f>ROW()</f>
        <v>658</v>
      </c>
      <c r="BB658" s="41" t="s">
        <v>1772</v>
      </c>
      <c r="BC658" s="41" t="s">
        <v>458</v>
      </c>
      <c r="BD658" s="42" t="b">
        <v>0</v>
      </c>
      <c r="BE658" s="41" t="s">
        <v>808</v>
      </c>
      <c r="BF658" s="41" t="s">
        <v>808</v>
      </c>
      <c r="BG658" s="41" t="b">
        <v>0</v>
      </c>
      <c r="BH658" s="41" t="b">
        <v>0</v>
      </c>
      <c r="BK658" s="41" t="s">
        <v>460</v>
      </c>
      <c r="BL658" s="41" t="s">
        <v>460</v>
      </c>
    </row>
    <row r="659" spans="2:64" ht="14.4" x14ac:dyDescent="0.3">
      <c r="B659" s="69" t="s">
        <v>1760</v>
      </c>
      <c r="C659" s="48"/>
      <c r="D659" s="48"/>
      <c r="E659" s="48"/>
      <c r="F659" s="48"/>
      <c r="G659" s="48"/>
      <c r="H659" s="48"/>
      <c r="I659" s="48"/>
      <c r="J659" s="48"/>
      <c r="K659" s="48"/>
      <c r="L659" s="48"/>
      <c r="M659" s="97" t="s">
        <v>1713</v>
      </c>
      <c r="N659" s="98"/>
      <c r="O659" s="98"/>
      <c r="P659" s="99"/>
      <c r="AD659" s="41">
        <f>ROW()</f>
        <v>659</v>
      </c>
      <c r="BB659" s="41" t="s">
        <v>1773</v>
      </c>
      <c r="BC659" s="41" t="s">
        <v>458</v>
      </c>
      <c r="BD659" s="42" t="b">
        <v>0</v>
      </c>
      <c r="BE659" s="41" t="s">
        <v>1674</v>
      </c>
      <c r="BF659" s="41" t="s">
        <v>1674</v>
      </c>
      <c r="BG659" s="41" t="b">
        <v>0</v>
      </c>
      <c r="BH659" s="41" t="b">
        <v>0</v>
      </c>
      <c r="BK659" s="41" t="s">
        <v>460</v>
      </c>
      <c r="BL659" s="41" t="s">
        <v>460</v>
      </c>
    </row>
    <row r="660" spans="2:64" ht="14.4" x14ac:dyDescent="0.3">
      <c r="AD660" s="41">
        <f>ROW()</f>
        <v>660</v>
      </c>
      <c r="BB660" s="41" t="s">
        <v>1774</v>
      </c>
      <c r="BC660" s="41" t="s">
        <v>348</v>
      </c>
      <c r="BD660" s="42" t="b">
        <v>1</v>
      </c>
      <c r="BE660" s="43">
        <f>R168</f>
        <v>0</v>
      </c>
      <c r="BF660" s="41" t="str">
        <f>""&amp;R168</f>
        <v/>
      </c>
      <c r="BG660" s="41" t="b">
        <v>0</v>
      </c>
      <c r="BH660" s="41" t="b">
        <v>0</v>
      </c>
      <c r="BK660" s="41" t="e">
        <f t="shared" ref="BK660:BK670" ca="1" si="94">_xlfn.FORMULATEXT(BE660)</f>
        <v>#N/A</v>
      </c>
      <c r="BL660" s="41" t="e">
        <f t="shared" ref="BL660:BL670" ca="1" si="95">_xlfn.FORMULATEXT(BE660)</f>
        <v>#N/A</v>
      </c>
    </row>
    <row r="661" spans="2:64" ht="14.4" x14ac:dyDescent="0.3">
      <c r="AA661" s="77"/>
      <c r="AD661" s="41">
        <f>ROW()</f>
        <v>661</v>
      </c>
      <c r="BB661" s="41" t="s">
        <v>1775</v>
      </c>
      <c r="BC661" s="41" t="s">
        <v>348</v>
      </c>
      <c r="BD661" s="42" t="b">
        <v>1</v>
      </c>
      <c r="BE661" s="43" t="str">
        <f>R169</f>
        <v>0.00</v>
      </c>
      <c r="BF661" s="41" t="str">
        <f>""&amp;R169</f>
        <v>0.00</v>
      </c>
      <c r="BG661" s="41" t="b">
        <v>0</v>
      </c>
      <c r="BH661" s="41" t="b">
        <v>0</v>
      </c>
      <c r="BK661" s="41" t="e">
        <f t="shared" ca="1" si="94"/>
        <v>#N/A</v>
      </c>
      <c r="BL661" s="41" t="e">
        <f t="shared" ca="1" si="95"/>
        <v>#N/A</v>
      </c>
    </row>
    <row r="662" spans="2:64" ht="14.4" x14ac:dyDescent="0.3">
      <c r="AD662" s="41">
        <f>ROW()</f>
        <v>662</v>
      </c>
      <c r="BB662" s="41" t="s">
        <v>1776</v>
      </c>
      <c r="BC662" s="41" t="s">
        <v>348</v>
      </c>
      <c r="BD662" s="42" t="b">
        <v>1</v>
      </c>
      <c r="BE662" s="43">
        <f>R170</f>
        <v>0</v>
      </c>
      <c r="BF662" s="41" t="str">
        <f>""&amp;R170</f>
        <v/>
      </c>
      <c r="BG662" s="41" t="b">
        <v>1</v>
      </c>
      <c r="BH662" s="41" t="b">
        <v>1</v>
      </c>
      <c r="BK662" s="41" t="e">
        <f t="shared" ca="1" si="94"/>
        <v>#N/A</v>
      </c>
      <c r="BL662" s="41" t="e">
        <f t="shared" ca="1" si="95"/>
        <v>#N/A</v>
      </c>
    </row>
    <row r="663" spans="2:64" ht="14.4" x14ac:dyDescent="0.3">
      <c r="B663" s="41" t="s">
        <v>1777</v>
      </c>
      <c r="AA663" s="77">
        <v>1</v>
      </c>
      <c r="AD663" s="41">
        <f>ROW()</f>
        <v>663</v>
      </c>
      <c r="BB663" s="41" t="s">
        <v>1778</v>
      </c>
      <c r="BC663" s="41" t="s">
        <v>348</v>
      </c>
      <c r="BD663" s="42" t="b">
        <v>1</v>
      </c>
      <c r="BE663" s="43">
        <f>R171</f>
        <v>0</v>
      </c>
      <c r="BF663" s="41" t="str">
        <f>""&amp;R171</f>
        <v/>
      </c>
      <c r="BG663" s="41" t="b">
        <v>1</v>
      </c>
      <c r="BH663" s="41" t="b">
        <v>1</v>
      </c>
      <c r="BK663" s="41" t="e">
        <f t="shared" ca="1" si="94"/>
        <v>#N/A</v>
      </c>
      <c r="BL663" s="41" t="e">
        <f t="shared" ca="1" si="95"/>
        <v>#N/A</v>
      </c>
    </row>
    <row r="664" spans="2:64" ht="14.4" x14ac:dyDescent="0.3">
      <c r="AD664" s="41">
        <f>ROW()</f>
        <v>664</v>
      </c>
      <c r="BB664" s="41" t="s">
        <v>1779</v>
      </c>
      <c r="BC664" s="41" t="s">
        <v>348</v>
      </c>
      <c r="BD664" s="42" t="b">
        <v>1</v>
      </c>
      <c r="BE664" s="43">
        <f>R172</f>
        <v>0</v>
      </c>
      <c r="BF664" s="41" t="str">
        <f>""&amp;R172</f>
        <v/>
      </c>
      <c r="BG664" s="41" t="b">
        <v>1</v>
      </c>
      <c r="BH664" s="41" t="b">
        <v>1</v>
      </c>
      <c r="BK664" s="41" t="e">
        <f t="shared" ca="1" si="94"/>
        <v>#N/A</v>
      </c>
      <c r="BL664" s="41" t="e">
        <f t="shared" ca="1" si="95"/>
        <v>#N/A</v>
      </c>
    </row>
    <row r="665" spans="2:64" ht="14.4" x14ac:dyDescent="0.3">
      <c r="B665" s="41" t="s">
        <v>1780</v>
      </c>
      <c r="M665" s="100" t="s">
        <v>1951</v>
      </c>
      <c r="N665" s="101"/>
      <c r="O665" s="101"/>
      <c r="P665" s="89"/>
      <c r="AD665" s="41">
        <f>ROW()</f>
        <v>665</v>
      </c>
      <c r="BB665" s="41" t="s">
        <v>1781</v>
      </c>
      <c r="BC665" s="41" t="s">
        <v>348</v>
      </c>
      <c r="BD665" s="42" t="b">
        <v>1</v>
      </c>
      <c r="BE665" s="43" t="str">
        <f>R174</f>
        <v>0.00</v>
      </c>
      <c r="BF665" s="41" t="str">
        <f>""&amp;R174</f>
        <v>0.00</v>
      </c>
      <c r="BG665" s="41" t="b">
        <v>0</v>
      </c>
      <c r="BH665" s="41" t="b">
        <v>0</v>
      </c>
      <c r="BK665" s="41" t="e">
        <f t="shared" ca="1" si="94"/>
        <v>#N/A</v>
      </c>
      <c r="BL665" s="41" t="e">
        <f t="shared" ca="1" si="95"/>
        <v>#N/A</v>
      </c>
    </row>
    <row r="666" spans="2:64" ht="14.4" x14ac:dyDescent="0.3">
      <c r="AD666" s="41">
        <f>ROW()</f>
        <v>666</v>
      </c>
      <c r="BB666" s="41" t="s">
        <v>1782</v>
      </c>
      <c r="BC666" s="41" t="s">
        <v>348</v>
      </c>
      <c r="BD666" s="42" t="b">
        <v>1</v>
      </c>
      <c r="BE666" s="43">
        <f>R175</f>
        <v>0</v>
      </c>
      <c r="BF666" s="41" t="str">
        <f>""&amp;R175</f>
        <v/>
      </c>
      <c r="BG666" s="41" t="b">
        <v>1</v>
      </c>
      <c r="BH666" s="41" t="b">
        <v>1</v>
      </c>
      <c r="BK666" s="41" t="e">
        <f t="shared" ca="1" si="94"/>
        <v>#N/A</v>
      </c>
      <c r="BL666" s="41" t="e">
        <f t="shared" ca="1" si="95"/>
        <v>#N/A</v>
      </c>
    </row>
    <row r="667" spans="2:64" ht="14.4" x14ac:dyDescent="0.3">
      <c r="B667" s="41" t="s">
        <v>1727</v>
      </c>
      <c r="M667" s="100" t="s">
        <v>1952</v>
      </c>
      <c r="N667" s="101"/>
      <c r="O667" s="101"/>
      <c r="P667" s="89"/>
      <c r="AD667" s="41">
        <f>ROW()</f>
        <v>667</v>
      </c>
      <c r="BB667" s="41" t="s">
        <v>1783</v>
      </c>
      <c r="BC667" s="41" t="s">
        <v>348</v>
      </c>
      <c r="BD667" s="42" t="b">
        <v>1</v>
      </c>
      <c r="BE667" s="43">
        <f>R176</f>
        <v>0</v>
      </c>
      <c r="BF667" s="41" t="str">
        <f>""&amp;R176</f>
        <v/>
      </c>
      <c r="BG667" s="41" t="b">
        <v>1</v>
      </c>
      <c r="BH667" s="41" t="b">
        <v>1</v>
      </c>
      <c r="BK667" s="41" t="e">
        <f t="shared" ca="1" si="94"/>
        <v>#N/A</v>
      </c>
      <c r="BL667" s="41" t="e">
        <f t="shared" ca="1" si="95"/>
        <v>#N/A</v>
      </c>
    </row>
    <row r="668" spans="2:64" ht="14.4" x14ac:dyDescent="0.3">
      <c r="AD668" s="41">
        <f>ROW()</f>
        <v>668</v>
      </c>
      <c r="BB668" s="41" t="s">
        <v>1784</v>
      </c>
      <c r="BC668" s="41" t="s">
        <v>348</v>
      </c>
      <c r="BD668" s="42" t="b">
        <v>1</v>
      </c>
      <c r="BE668" s="43">
        <f>R177</f>
        <v>0</v>
      </c>
      <c r="BF668" s="41" t="str">
        <f>""&amp;R177</f>
        <v/>
      </c>
      <c r="BG668" s="41" t="b">
        <v>1</v>
      </c>
      <c r="BH668" s="41" t="b">
        <v>1</v>
      </c>
      <c r="BK668" s="41" t="e">
        <f t="shared" ca="1" si="94"/>
        <v>#N/A</v>
      </c>
      <c r="BL668" s="41" t="e">
        <f t="shared" ca="1" si="95"/>
        <v>#N/A</v>
      </c>
    </row>
    <row r="669" spans="2:64" ht="14.4" x14ac:dyDescent="0.3">
      <c r="AD669" s="41">
        <f>ROW()</f>
        <v>669</v>
      </c>
      <c r="BB669" s="41" t="s">
        <v>1785</v>
      </c>
      <c r="BC669" s="41" t="s">
        <v>348</v>
      </c>
      <c r="BD669" s="42" t="b">
        <v>1</v>
      </c>
      <c r="BE669" s="43">
        <f>R178</f>
        <v>0</v>
      </c>
      <c r="BF669" s="41" t="str">
        <f>""&amp;R178</f>
        <v/>
      </c>
      <c r="BG669" s="41" t="b">
        <v>1</v>
      </c>
      <c r="BH669" s="41" t="b">
        <v>1</v>
      </c>
      <c r="BK669" s="41" t="e">
        <f t="shared" ca="1" si="94"/>
        <v>#N/A</v>
      </c>
      <c r="BL669" s="41" t="e">
        <f t="shared" ca="1" si="95"/>
        <v>#N/A</v>
      </c>
    </row>
    <row r="670" spans="2:64" ht="14.4" x14ac:dyDescent="0.3">
      <c r="AD670" s="41">
        <f>ROW()</f>
        <v>670</v>
      </c>
      <c r="BB670" s="60" t="s">
        <v>1786</v>
      </c>
      <c r="BC670" s="41" t="s">
        <v>348</v>
      </c>
      <c r="BD670" s="42" t="b">
        <v>1</v>
      </c>
      <c r="BE670" s="43" t="str">
        <f>R180</f>
        <v>0.00</v>
      </c>
      <c r="BF670" s="41" t="str">
        <f>""&amp;R180</f>
        <v>0.00</v>
      </c>
      <c r="BG670" s="41" t="b">
        <v>0</v>
      </c>
      <c r="BH670" s="41" t="b">
        <v>0</v>
      </c>
      <c r="BK670" s="41" t="e">
        <f t="shared" ca="1" si="94"/>
        <v>#N/A</v>
      </c>
      <c r="BL670" s="41" t="e">
        <f t="shared" ca="1" si="95"/>
        <v>#N/A</v>
      </c>
    </row>
    <row r="671" spans="2:64" ht="14.4" x14ac:dyDescent="0.3">
      <c r="AD671" s="41">
        <f>ROW()</f>
        <v>671</v>
      </c>
      <c r="BB671" s="41" t="s">
        <v>1787</v>
      </c>
      <c r="BC671" s="41" t="s">
        <v>420</v>
      </c>
      <c r="BD671" s="42" t="b">
        <v>0</v>
      </c>
      <c r="BE671" s="41" t="str">
        <f>IF(AA192=1,"N",IF(AA192=2,"Y",""))</f>
        <v>Y</v>
      </c>
      <c r="BF671" s="41" t="str">
        <f>BE671</f>
        <v>Y</v>
      </c>
      <c r="BG671" s="41" t="b">
        <v>0</v>
      </c>
      <c r="BH671" s="41" t="b">
        <v>0</v>
      </c>
      <c r="BJ671" s="41">
        <f>AA192</f>
        <v>2</v>
      </c>
      <c r="BK671" s="41" t="e">
        <f ca="1">_xlfn.FORMULATEXT(BJ671)</f>
        <v>#N/A</v>
      </c>
      <c r="BL671" s="41" t="s">
        <v>1106</v>
      </c>
    </row>
    <row r="672" spans="2:64" ht="14.4" x14ac:dyDescent="0.3">
      <c r="AD672" s="41">
        <f>ROW()</f>
        <v>672</v>
      </c>
      <c r="BB672" s="41" t="s">
        <v>1788</v>
      </c>
      <c r="BC672" s="41" t="s">
        <v>348</v>
      </c>
      <c r="BD672" s="42" t="b">
        <v>1</v>
      </c>
      <c r="BE672" s="43">
        <f>N194</f>
        <v>0</v>
      </c>
      <c r="BF672" s="41" t="str">
        <f>""&amp;N194</f>
        <v/>
      </c>
      <c r="BG672" s="41" t="b">
        <v>1</v>
      </c>
      <c r="BH672" s="41" t="b">
        <v>0</v>
      </c>
      <c r="BK672" s="41" t="e">
        <f t="shared" ref="BK672:BK677" ca="1" si="96">_xlfn.FORMULATEXT(BE672)</f>
        <v>#N/A</v>
      </c>
      <c r="BL672" s="41" t="e">
        <f t="shared" ref="BL672:BL677" ca="1" si="97">_xlfn.FORMULATEXT(BE672)</f>
        <v>#N/A</v>
      </c>
    </row>
    <row r="673" spans="30:64" ht="14.4" x14ac:dyDescent="0.3">
      <c r="AD673" s="41">
        <f>ROW()</f>
        <v>673</v>
      </c>
      <c r="BB673" s="41" t="s">
        <v>1789</v>
      </c>
      <c r="BC673" s="41" t="s">
        <v>348</v>
      </c>
      <c r="BD673" s="42" t="b">
        <v>1</v>
      </c>
      <c r="BE673" s="43" t="str">
        <f>G328</f>
        <v>0</v>
      </c>
      <c r="BF673" s="41" t="str">
        <f>""&amp;G328</f>
        <v>0</v>
      </c>
      <c r="BG673" s="41" t="b">
        <v>1</v>
      </c>
      <c r="BH673" s="41" t="b">
        <v>0</v>
      </c>
      <c r="BK673" s="41" t="e">
        <f t="shared" ca="1" si="96"/>
        <v>#N/A</v>
      </c>
      <c r="BL673" s="41" t="e">
        <f t="shared" ca="1" si="97"/>
        <v>#N/A</v>
      </c>
    </row>
    <row r="674" spans="30:64" ht="14.4" x14ac:dyDescent="0.3">
      <c r="AD674" s="41">
        <f>ROW()</f>
        <v>674</v>
      </c>
      <c r="BB674" s="41" t="s">
        <v>1790</v>
      </c>
      <c r="BC674" s="41" t="s">
        <v>348</v>
      </c>
      <c r="BD674" s="42" t="b">
        <v>1</v>
      </c>
      <c r="BE674" s="43" t="str">
        <f>G329</f>
        <v>0</v>
      </c>
      <c r="BF674" s="41" t="str">
        <f>""&amp;G329</f>
        <v>0</v>
      </c>
      <c r="BG674" s="41" t="b">
        <v>1</v>
      </c>
      <c r="BH674" s="41" t="b">
        <v>0</v>
      </c>
      <c r="BK674" s="41" t="e">
        <f t="shared" ca="1" si="96"/>
        <v>#N/A</v>
      </c>
      <c r="BL674" s="41" t="e">
        <f t="shared" ca="1" si="97"/>
        <v>#N/A</v>
      </c>
    </row>
    <row r="675" spans="30:64" ht="14.4" x14ac:dyDescent="0.3">
      <c r="AD675" s="41">
        <f>ROW()</f>
        <v>675</v>
      </c>
      <c r="BB675" s="41" t="s">
        <v>1791</v>
      </c>
      <c r="BC675" s="41" t="s">
        <v>348</v>
      </c>
      <c r="BD675" s="42" t="b">
        <v>1</v>
      </c>
      <c r="BE675" s="43" t="str">
        <f>G330</f>
        <v>2030</v>
      </c>
      <c r="BF675" s="41" t="str">
        <f>""&amp;G330</f>
        <v>2030</v>
      </c>
      <c r="BG675" s="41" t="b">
        <v>1</v>
      </c>
      <c r="BH675" s="41" t="b">
        <v>0</v>
      </c>
      <c r="BK675" s="41" t="e">
        <f t="shared" ca="1" si="96"/>
        <v>#N/A</v>
      </c>
      <c r="BL675" s="41" t="e">
        <f t="shared" ca="1" si="97"/>
        <v>#N/A</v>
      </c>
    </row>
    <row r="676" spans="30:64" ht="14.4" x14ac:dyDescent="0.3">
      <c r="AD676" s="41">
        <f>ROW()</f>
        <v>676</v>
      </c>
      <c r="BB676" s="41" t="s">
        <v>1792</v>
      </c>
      <c r="BC676" s="41" t="s">
        <v>348</v>
      </c>
      <c r="BD676" s="42" t="b">
        <v>1</v>
      </c>
      <c r="BE676" s="43" t="str">
        <f>G331</f>
        <v>108</v>
      </c>
      <c r="BF676" s="41" t="str">
        <f>""&amp;G331</f>
        <v>108</v>
      </c>
      <c r="BG676" s="41" t="b">
        <v>1</v>
      </c>
      <c r="BH676" s="41" t="b">
        <v>0</v>
      </c>
      <c r="BK676" s="41" t="e">
        <f t="shared" ca="1" si="96"/>
        <v>#N/A</v>
      </c>
      <c r="BL676" s="41" t="e">
        <f t="shared" ca="1" si="97"/>
        <v>#N/A</v>
      </c>
    </row>
    <row r="677" spans="30:64" ht="14.4" x14ac:dyDescent="0.3">
      <c r="AD677" s="41">
        <f>ROW()</f>
        <v>677</v>
      </c>
      <c r="BB677" s="41" t="s">
        <v>1793</v>
      </c>
      <c r="BC677" s="41" t="s">
        <v>348</v>
      </c>
      <c r="BD677" s="42" t="b">
        <v>1</v>
      </c>
      <c r="BE677" s="43" t="str">
        <f>G332</f>
        <v>2138.00</v>
      </c>
      <c r="BF677" s="41" t="str">
        <f>""&amp;G332</f>
        <v>2138.00</v>
      </c>
      <c r="BG677" s="41" t="b">
        <v>0</v>
      </c>
      <c r="BH677" s="41" t="b">
        <v>0</v>
      </c>
      <c r="BK677" s="41" t="e">
        <f t="shared" ca="1" si="96"/>
        <v>#N/A</v>
      </c>
      <c r="BL677" s="41" t="e">
        <f t="shared" ca="1" si="97"/>
        <v>#N/A</v>
      </c>
    </row>
    <row r="678" spans="30:64" ht="14.4" x14ac:dyDescent="0.3">
      <c r="AD678" s="41">
        <f>ROW()</f>
        <v>678</v>
      </c>
      <c r="BB678" s="41" t="s">
        <v>1794</v>
      </c>
      <c r="BC678" s="41" t="s">
        <v>458</v>
      </c>
      <c r="BD678" s="42" t="b">
        <v>0</v>
      </c>
      <c r="BE678" s="41" t="s">
        <v>920</v>
      </c>
      <c r="BF678" s="41" t="s">
        <v>920</v>
      </c>
      <c r="BG678" s="41" t="b">
        <v>0</v>
      </c>
      <c r="BH678" s="41" t="b">
        <v>0</v>
      </c>
      <c r="BK678" s="41" t="s">
        <v>460</v>
      </c>
      <c r="BL678" s="41" t="s">
        <v>460</v>
      </c>
    </row>
    <row r="679" spans="30:64" ht="14.4" x14ac:dyDescent="0.3">
      <c r="AD679" s="41">
        <f>ROW()</f>
        <v>679</v>
      </c>
      <c r="BB679" s="41" t="s">
        <v>1795</v>
      </c>
      <c r="BC679" s="41" t="s">
        <v>348</v>
      </c>
      <c r="BD679" s="42" t="b">
        <v>1</v>
      </c>
      <c r="BE679" s="43" t="str">
        <f>E387</f>
        <v>2</v>
      </c>
      <c r="BF679" s="41" t="str">
        <f>""&amp;E387</f>
        <v>2</v>
      </c>
      <c r="BG679" s="41" t="b">
        <v>0</v>
      </c>
      <c r="BH679" s="41" t="b">
        <v>0</v>
      </c>
      <c r="BK679" s="41" t="e">
        <f t="shared" ref="BK679:BK684" ca="1" si="98">_xlfn.FORMULATEXT(BE679)</f>
        <v>#N/A</v>
      </c>
      <c r="BL679" s="41" t="e">
        <f t="shared" ref="BL679:BL684" ca="1" si="99">_xlfn.FORMULATEXT(BE679)</f>
        <v>#N/A</v>
      </c>
    </row>
    <row r="680" spans="30:64" ht="14.4" x14ac:dyDescent="0.3">
      <c r="AD680" s="41">
        <f>ROW()</f>
        <v>680</v>
      </c>
      <c r="BB680" s="41" t="s">
        <v>1796</v>
      </c>
      <c r="BC680" s="41" t="s">
        <v>348</v>
      </c>
      <c r="BD680" s="42" t="b">
        <v>1</v>
      </c>
      <c r="BE680" s="43" t="str">
        <f>G387</f>
        <v>1</v>
      </c>
      <c r="BF680" s="41" t="str">
        <f>""&amp;G387</f>
        <v>1</v>
      </c>
      <c r="BG680" s="41" t="b">
        <v>0</v>
      </c>
      <c r="BH680" s="41" t="b">
        <v>0</v>
      </c>
      <c r="BK680" s="41" t="e">
        <f t="shared" ca="1" si="98"/>
        <v>#N/A</v>
      </c>
      <c r="BL680" s="41" t="e">
        <f t="shared" ca="1" si="99"/>
        <v>#N/A</v>
      </c>
    </row>
    <row r="681" spans="30:64" ht="14.4" x14ac:dyDescent="0.3">
      <c r="AD681" s="41">
        <f>ROW()</f>
        <v>681</v>
      </c>
      <c r="BB681" s="41" t="s">
        <v>1797</v>
      </c>
      <c r="BC681" s="41" t="s">
        <v>348</v>
      </c>
      <c r="BD681" s="42" t="b">
        <v>1</v>
      </c>
      <c r="BE681" s="43" t="str">
        <f>I387</f>
        <v>2</v>
      </c>
      <c r="BF681" s="41" t="str">
        <f>""&amp;I387</f>
        <v>2</v>
      </c>
      <c r="BG681" s="41" t="b">
        <v>0</v>
      </c>
      <c r="BH681" s="41" t="b">
        <v>0</v>
      </c>
      <c r="BK681" s="41" t="e">
        <f t="shared" ca="1" si="98"/>
        <v>#N/A</v>
      </c>
      <c r="BL681" s="41" t="e">
        <f t="shared" ca="1" si="99"/>
        <v>#N/A</v>
      </c>
    </row>
    <row r="682" spans="30:64" ht="14.4" x14ac:dyDescent="0.3">
      <c r="AD682" s="41">
        <f>ROW()</f>
        <v>682</v>
      </c>
      <c r="BB682" s="41" t="s">
        <v>1798</v>
      </c>
      <c r="BC682" s="41" t="s">
        <v>348</v>
      </c>
      <c r="BD682" s="42" t="b">
        <v>1</v>
      </c>
      <c r="BE682" s="43" t="str">
        <f>K387</f>
        <v>1</v>
      </c>
      <c r="BF682" s="41" t="str">
        <f>""&amp;K387</f>
        <v>1</v>
      </c>
      <c r="BG682" s="41" t="b">
        <v>0</v>
      </c>
      <c r="BH682" s="41" t="b">
        <v>0</v>
      </c>
      <c r="BK682" s="41" t="e">
        <f t="shared" ca="1" si="98"/>
        <v>#N/A</v>
      </c>
      <c r="BL682" s="41" t="e">
        <f t="shared" ca="1" si="99"/>
        <v>#N/A</v>
      </c>
    </row>
    <row r="683" spans="30:64" ht="14.4" x14ac:dyDescent="0.3">
      <c r="AD683" s="41">
        <f>ROW()</f>
        <v>683</v>
      </c>
      <c r="BB683" s="41" t="s">
        <v>1799</v>
      </c>
      <c r="BC683" s="41" t="s">
        <v>348</v>
      </c>
      <c r="BD683" s="42" t="b">
        <v>1</v>
      </c>
      <c r="BE683" s="43" t="str">
        <f>M387</f>
        <v>17.81</v>
      </c>
      <c r="BF683" s="41" t="str">
        <f>""&amp;M387</f>
        <v>17.81</v>
      </c>
      <c r="BG683" s="41" t="b">
        <v>0</v>
      </c>
      <c r="BH683" s="41" t="b">
        <v>0</v>
      </c>
      <c r="BK683" s="41" t="e">
        <f t="shared" ca="1" si="98"/>
        <v>#N/A</v>
      </c>
      <c r="BL683" s="41" t="e">
        <f t="shared" ca="1" si="99"/>
        <v>#N/A</v>
      </c>
    </row>
    <row r="684" spans="30:64" ht="14.4" x14ac:dyDescent="0.3">
      <c r="AD684" s="41">
        <f>ROW()</f>
        <v>684</v>
      </c>
      <c r="BB684" s="41" t="s">
        <v>1800</v>
      </c>
      <c r="BC684" s="41" t="s">
        <v>348</v>
      </c>
      <c r="BD684" s="42" t="b">
        <v>1</v>
      </c>
      <c r="BE684" s="43" t="str">
        <f>O387</f>
        <v>0.93</v>
      </c>
      <c r="BF684" s="41" t="str">
        <f>""&amp;O387</f>
        <v>0.93</v>
      </c>
      <c r="BG684" s="41" t="b">
        <v>0</v>
      </c>
      <c r="BH684" s="41" t="b">
        <v>0</v>
      </c>
      <c r="BK684" s="41" t="e">
        <f t="shared" ca="1" si="98"/>
        <v>#N/A</v>
      </c>
      <c r="BL684" s="41" t="e">
        <f t="shared" ca="1" si="99"/>
        <v>#N/A</v>
      </c>
    </row>
    <row r="685" spans="30:64" ht="14.4" x14ac:dyDescent="0.3">
      <c r="AD685" s="41">
        <f>ROW()</f>
        <v>685</v>
      </c>
      <c r="BB685" s="41" t="s">
        <v>1801</v>
      </c>
      <c r="BC685" s="41" t="s">
        <v>458</v>
      </c>
      <c r="BD685" s="42" t="b">
        <v>0</v>
      </c>
      <c r="BE685" s="41" t="s">
        <v>878</v>
      </c>
      <c r="BF685" s="41" t="s">
        <v>878</v>
      </c>
      <c r="BG685" s="41" t="b">
        <v>0</v>
      </c>
      <c r="BH685" s="41" t="b">
        <v>0</v>
      </c>
      <c r="BK685" s="41" t="s">
        <v>460</v>
      </c>
      <c r="BL685" s="41" t="s">
        <v>460</v>
      </c>
    </row>
    <row r="686" spans="30:64" ht="14.4" x14ac:dyDescent="0.3">
      <c r="AD686" s="41">
        <f>ROW()</f>
        <v>686</v>
      </c>
      <c r="BB686" s="41" t="s">
        <v>1802</v>
      </c>
      <c r="BC686" s="41" t="s">
        <v>348</v>
      </c>
      <c r="BD686" s="42" t="b">
        <v>1</v>
      </c>
      <c r="BE686" s="43" t="str">
        <f>E240</f>
        <v>0.00</v>
      </c>
      <c r="BF686" s="41" t="str">
        <f>""&amp;E240</f>
        <v>0.00</v>
      </c>
      <c r="BG686" s="41" t="b">
        <v>0</v>
      </c>
      <c r="BH686" s="41" t="b">
        <v>0</v>
      </c>
      <c r="BK686" s="41" t="e">
        <f ca="1">_xlfn.FORMULATEXT(BE686)</f>
        <v>#N/A</v>
      </c>
      <c r="BL686" s="41" t="e">
        <f ca="1">_xlfn.FORMULATEXT(BE686)</f>
        <v>#N/A</v>
      </c>
    </row>
    <row r="687" spans="30:64" ht="14.4" x14ac:dyDescent="0.3">
      <c r="AD687" s="41">
        <f>ROW()</f>
        <v>687</v>
      </c>
      <c r="BB687" s="41" t="s">
        <v>1803</v>
      </c>
      <c r="BC687" s="41" t="s">
        <v>348</v>
      </c>
      <c r="BD687" s="42" t="b">
        <v>1</v>
      </c>
      <c r="BE687" s="43" t="str">
        <f>H240</f>
        <v>0.00</v>
      </c>
      <c r="BF687" s="41" t="str">
        <f>""&amp;H240</f>
        <v>0.00</v>
      </c>
      <c r="BG687" s="41" t="b">
        <v>0</v>
      </c>
      <c r="BH687" s="41" t="b">
        <v>0</v>
      </c>
      <c r="BK687" s="41" t="e">
        <f ca="1">_xlfn.FORMULATEXT(BE687)</f>
        <v>#N/A</v>
      </c>
      <c r="BL687" s="41" t="e">
        <f ca="1">_xlfn.FORMULATEXT(BE687)</f>
        <v>#N/A</v>
      </c>
    </row>
    <row r="688" spans="30:64" ht="14.4" x14ac:dyDescent="0.3">
      <c r="AD688" s="41">
        <f>ROW()</f>
        <v>688</v>
      </c>
      <c r="BB688" s="41" t="s">
        <v>1804</v>
      </c>
      <c r="BC688" s="41" t="s">
        <v>348</v>
      </c>
      <c r="BD688" s="42" t="b">
        <v>1</v>
      </c>
      <c r="BE688" s="43" t="str">
        <f>K240</f>
        <v>0.00</v>
      </c>
      <c r="BF688" s="41" t="str">
        <f>""&amp;K240</f>
        <v>0.00</v>
      </c>
      <c r="BG688" s="41" t="b">
        <v>0</v>
      </c>
      <c r="BH688" s="41" t="b">
        <v>0</v>
      </c>
      <c r="BK688" s="41" t="e">
        <f ca="1">_xlfn.FORMULATEXT(BE688)</f>
        <v>#N/A</v>
      </c>
      <c r="BL688" s="41" t="e">
        <f ca="1">_xlfn.FORMULATEXT(BE688)</f>
        <v>#N/A</v>
      </c>
    </row>
    <row r="689" spans="30:64" ht="14.4" x14ac:dyDescent="0.3">
      <c r="AD689" s="41">
        <f>ROW()</f>
        <v>689</v>
      </c>
      <c r="BB689" s="41" t="s">
        <v>1805</v>
      </c>
      <c r="BC689" s="41" t="s">
        <v>348</v>
      </c>
      <c r="BD689" s="42" t="b">
        <v>1</v>
      </c>
      <c r="BE689" s="43" t="str">
        <f>N240</f>
        <v>0.00</v>
      </c>
      <c r="BF689" s="41" t="str">
        <f>""&amp;N240</f>
        <v>0.00</v>
      </c>
      <c r="BG689" s="41" t="b">
        <v>0</v>
      </c>
      <c r="BH689" s="41" t="b">
        <v>0</v>
      </c>
      <c r="BK689" s="41" t="e">
        <f ca="1">_xlfn.FORMULATEXT(BE689)</f>
        <v>#N/A</v>
      </c>
      <c r="BL689" s="41" t="e">
        <f ca="1">_xlfn.FORMULATEXT(BE689)</f>
        <v>#N/A</v>
      </c>
    </row>
    <row r="690" spans="30:64" ht="14.4" x14ac:dyDescent="0.3">
      <c r="AD690" s="41">
        <f>ROW()</f>
        <v>690</v>
      </c>
      <c r="BB690" s="41" t="s">
        <v>1806</v>
      </c>
      <c r="BC690" s="41" t="s">
        <v>348</v>
      </c>
      <c r="BD690" s="42" t="b">
        <v>1</v>
      </c>
      <c r="BE690" s="43" t="str">
        <f>S443</f>
        <v/>
      </c>
      <c r="BF690" s="41" t="str">
        <f>""&amp;S443</f>
        <v/>
      </c>
      <c r="BG690" s="41" t="b">
        <v>0</v>
      </c>
      <c r="BH690" s="41" t="b">
        <v>0</v>
      </c>
      <c r="BK690" s="41" t="e">
        <f ca="1">_xlfn.FORMULATEXT(BE690)</f>
        <v>#N/A</v>
      </c>
      <c r="BL690" s="41" t="e">
        <f ca="1">_xlfn.FORMULATEXT(BE690)</f>
        <v>#N/A</v>
      </c>
    </row>
    <row r="691" spans="30:64" ht="14.4" x14ac:dyDescent="0.3">
      <c r="AD691" s="41">
        <f>ROW()</f>
        <v>691</v>
      </c>
      <c r="BB691" s="41" t="s">
        <v>1807</v>
      </c>
      <c r="BC691" s="41" t="s">
        <v>420</v>
      </c>
      <c r="BD691" s="42" t="b">
        <v>0</v>
      </c>
      <c r="BE691" s="41" t="str">
        <f>IF(AA450=1,"N",IF(AA450=2,"Y",""))</f>
        <v>N</v>
      </c>
      <c r="BF691" s="41" t="str">
        <f>BE691</f>
        <v>N</v>
      </c>
      <c r="BG691" s="41" t="b">
        <v>0</v>
      </c>
      <c r="BH691" s="41" t="b">
        <v>0</v>
      </c>
      <c r="BJ691" s="41">
        <f>AA450</f>
        <v>1</v>
      </c>
      <c r="BK691" s="41" t="e">
        <f ca="1">_xlfn.FORMULATEXT(BJ691)</f>
        <v>#N/A</v>
      </c>
      <c r="BL691" s="41" t="s">
        <v>1509</v>
      </c>
    </row>
    <row r="692" spans="30:64" ht="14.4" x14ac:dyDescent="0.3">
      <c r="AD692" s="41">
        <f>ROW()</f>
        <v>692</v>
      </c>
      <c r="BB692" s="41" t="s">
        <v>1808</v>
      </c>
      <c r="BC692" s="41" t="s">
        <v>348</v>
      </c>
      <c r="BD692" s="42" t="b">
        <v>1</v>
      </c>
      <c r="BE692" s="64" t="str">
        <f>N452</f>
        <v>1</v>
      </c>
      <c r="BF692" s="54" t="str">
        <f>""&amp;N452</f>
        <v>1</v>
      </c>
      <c r="BG692" s="41" t="b">
        <v>1</v>
      </c>
      <c r="BH692" s="41" t="b">
        <v>0</v>
      </c>
      <c r="BK692" s="41" t="e">
        <f ca="1">_xlfn.FORMULATEXT(BE692)</f>
        <v>#N/A</v>
      </c>
      <c r="BL692" s="41" t="e">
        <f ca="1">_xlfn.FORMULATEXT(BE692)</f>
        <v>#N/A</v>
      </c>
    </row>
    <row r="693" spans="30:64" ht="14.4" x14ac:dyDescent="0.3">
      <c r="AD693" s="41">
        <f>ROW()</f>
        <v>693</v>
      </c>
      <c r="BB693" s="41" t="s">
        <v>1809</v>
      </c>
      <c r="BC693" s="41" t="s">
        <v>348</v>
      </c>
      <c r="BD693" s="42" t="b">
        <v>1</v>
      </c>
      <c r="BE693" s="41">
        <f>N472</f>
        <v>0</v>
      </c>
      <c r="BF693" s="41" t="str">
        <f>""&amp;N472</f>
        <v>0</v>
      </c>
      <c r="BG693" s="41" t="b">
        <v>1</v>
      </c>
      <c r="BH693" s="41" t="b">
        <v>0</v>
      </c>
      <c r="BK693" s="41" t="e">
        <f ca="1">_xlfn.FORMULATEXT(BE693)</f>
        <v>#N/A</v>
      </c>
      <c r="BL693" s="41" t="e">
        <f ca="1">_xlfn.FORMULATEXT(BE693)</f>
        <v>#N/A</v>
      </c>
    </row>
    <row r="694" spans="30:64" ht="14.4" x14ac:dyDescent="0.3">
      <c r="AD694" s="41">
        <f>ROW()</f>
        <v>694</v>
      </c>
      <c r="BB694" s="41" t="s">
        <v>1810</v>
      </c>
      <c r="BC694" s="41" t="s">
        <v>348</v>
      </c>
      <c r="BD694" s="42" t="b">
        <v>1</v>
      </c>
      <c r="BE694" s="41">
        <f>N492</f>
        <v>1</v>
      </c>
      <c r="BF694" s="41" t="str">
        <f>""&amp;N492</f>
        <v>1</v>
      </c>
      <c r="BG694" s="41" t="b">
        <v>1</v>
      </c>
      <c r="BH694" s="41" t="b">
        <v>0</v>
      </c>
      <c r="BK694" s="41" t="e">
        <f ca="1">_xlfn.FORMULATEXT(BE694)</f>
        <v>#N/A</v>
      </c>
      <c r="BL694" s="41" t="e">
        <f ca="1">_xlfn.FORMULATEXT(BE694)</f>
        <v>#N/A</v>
      </c>
    </row>
    <row r="695" spans="30:64" ht="14.4" x14ac:dyDescent="0.3">
      <c r="AD695" s="41">
        <f>ROW()</f>
        <v>695</v>
      </c>
      <c r="BB695" s="41" t="s">
        <v>1811</v>
      </c>
      <c r="BC695" s="41" t="s">
        <v>348</v>
      </c>
      <c r="BD695" s="42" t="b">
        <v>1</v>
      </c>
      <c r="BE695" s="41" t="str">
        <f>N101</f>
        <v>0</v>
      </c>
      <c r="BF695" s="41" t="str">
        <f>""&amp;N101</f>
        <v>0</v>
      </c>
      <c r="BG695" s="41" t="b">
        <v>0</v>
      </c>
      <c r="BH695" s="41" t="b">
        <v>0</v>
      </c>
      <c r="BK695" s="41" t="e">
        <f ca="1">_xlfn.FORMULATEXT(BE695)</f>
        <v>#N/A</v>
      </c>
      <c r="BL695" s="41" t="e">
        <f ca="1">_xlfn.FORMULATEXT(BE695)</f>
        <v>#N/A</v>
      </c>
    </row>
    <row r="696" spans="30:64" ht="14.4" x14ac:dyDescent="0.3">
      <c r="AD696" s="41">
        <f>ROW()</f>
        <v>696</v>
      </c>
      <c r="BB696" s="41" t="s">
        <v>1812</v>
      </c>
      <c r="BC696" s="41" t="s">
        <v>348</v>
      </c>
      <c r="BD696" s="42" t="b">
        <v>0</v>
      </c>
      <c r="BE696" s="43" t="str">
        <f>N398</f>
        <v>0</v>
      </c>
      <c r="BF696" s="41" t="str">
        <f>""&amp;N398</f>
        <v>0</v>
      </c>
      <c r="BG696" s="41" t="b">
        <v>0</v>
      </c>
      <c r="BH696" s="41" t="b">
        <v>0</v>
      </c>
      <c r="BK696" s="41" t="e">
        <f ca="1">_xlfn.FORMULATEXT(BE696)</f>
        <v>#N/A</v>
      </c>
      <c r="BL696" s="41" t="e">
        <f ca="1">_xlfn.FORMULATEXT(BE696)</f>
        <v>#N/A</v>
      </c>
    </row>
    <row r="697" spans="30:64" ht="14.4" x14ac:dyDescent="0.3">
      <c r="AD697" s="41">
        <f>ROW()</f>
        <v>697</v>
      </c>
      <c r="BB697" s="41" t="s">
        <v>1813</v>
      </c>
      <c r="BC697" s="41" t="s">
        <v>458</v>
      </c>
      <c r="BD697" s="42" t="b">
        <v>0</v>
      </c>
      <c r="BE697" s="41" t="s">
        <v>522</v>
      </c>
      <c r="BF697" s="41" t="s">
        <v>522</v>
      </c>
      <c r="BG697" s="41" t="b">
        <v>0</v>
      </c>
      <c r="BH697" s="41" t="b">
        <v>0</v>
      </c>
      <c r="BK697" s="41" t="s">
        <v>460</v>
      </c>
      <c r="BL697" s="41" t="s">
        <v>460</v>
      </c>
    </row>
    <row r="698" spans="30:64" ht="14.4" x14ac:dyDescent="0.3">
      <c r="AD698" s="41">
        <f>ROW()</f>
        <v>698</v>
      </c>
      <c r="BB698" s="41" t="s">
        <v>1815</v>
      </c>
      <c r="BC698" s="41" t="s">
        <v>458</v>
      </c>
      <c r="BD698" s="42" t="b">
        <v>0</v>
      </c>
      <c r="BE698" s="41" t="s">
        <v>460</v>
      </c>
      <c r="BF698" s="41" t="s">
        <v>460</v>
      </c>
      <c r="BG698" s="41" t="b">
        <v>0</v>
      </c>
      <c r="BH698" s="41" t="b">
        <v>0</v>
      </c>
      <c r="BK698" s="41" t="s">
        <v>460</v>
      </c>
      <c r="BL698" s="41" t="s">
        <v>460</v>
      </c>
    </row>
    <row r="699" spans="30:64" ht="14.4" x14ac:dyDescent="0.3">
      <c r="AD699" s="41">
        <f>ROW()</f>
        <v>699</v>
      </c>
      <c r="BB699" s="41" t="s">
        <v>1817</v>
      </c>
      <c r="BC699" s="41" t="s">
        <v>458</v>
      </c>
      <c r="BD699" s="42" t="b">
        <v>0</v>
      </c>
      <c r="BE699" s="41" t="s">
        <v>1816</v>
      </c>
      <c r="BF699" s="41" t="s">
        <v>1816</v>
      </c>
      <c r="BG699" s="41" t="b">
        <v>0</v>
      </c>
      <c r="BH699" s="41" t="b">
        <v>0</v>
      </c>
      <c r="BK699" s="41" t="s">
        <v>460</v>
      </c>
      <c r="BL699" s="41" t="s">
        <v>460</v>
      </c>
    </row>
    <row r="700" spans="30:64" ht="14.4" x14ac:dyDescent="0.3">
      <c r="AD700" s="41">
        <f>ROW()</f>
        <v>700</v>
      </c>
      <c r="BB700" s="41" t="s">
        <v>1819</v>
      </c>
      <c r="BC700" s="41" t="s">
        <v>458</v>
      </c>
      <c r="BD700" s="42" t="b">
        <v>0</v>
      </c>
      <c r="BG700" s="41" t="b">
        <v>0</v>
      </c>
      <c r="BH700" s="41" t="b">
        <v>0</v>
      </c>
      <c r="BK700" s="41" t="s">
        <v>460</v>
      </c>
      <c r="BL700" s="41" t="s">
        <v>460</v>
      </c>
    </row>
    <row r="701" spans="30:64" ht="14.4" x14ac:dyDescent="0.3">
      <c r="AD701" s="41">
        <f>ROW()</f>
        <v>701</v>
      </c>
      <c r="BB701" s="41" t="s">
        <v>1821</v>
      </c>
      <c r="BC701" s="41" t="s">
        <v>458</v>
      </c>
      <c r="BD701" s="42" t="b">
        <v>0</v>
      </c>
      <c r="BE701" s="41" t="s">
        <v>1820</v>
      </c>
      <c r="BF701" s="41" t="s">
        <v>1820</v>
      </c>
      <c r="BG701" s="41" t="b">
        <v>0</v>
      </c>
      <c r="BH701" s="41" t="b">
        <v>0</v>
      </c>
      <c r="BK701" s="41" t="s">
        <v>460</v>
      </c>
      <c r="BL701" s="41" t="s">
        <v>460</v>
      </c>
    </row>
    <row r="702" spans="30:64" ht="14.4" x14ac:dyDescent="0.3">
      <c r="AD702" s="41">
        <f>ROW()</f>
        <v>702</v>
      </c>
      <c r="BB702" s="41" t="s">
        <v>1823</v>
      </c>
      <c r="BC702" s="41" t="s">
        <v>458</v>
      </c>
      <c r="BD702" s="42" t="b">
        <v>0</v>
      </c>
      <c r="BE702" s="41" t="s">
        <v>1822</v>
      </c>
      <c r="BF702" s="41" t="s">
        <v>1822</v>
      </c>
      <c r="BG702" s="41" t="b">
        <v>0</v>
      </c>
      <c r="BH702" s="41" t="b">
        <v>0</v>
      </c>
      <c r="BK702" s="41" t="s">
        <v>460</v>
      </c>
      <c r="BL702" s="41" t="s">
        <v>460</v>
      </c>
    </row>
    <row r="703" spans="30:64" ht="14.4" x14ac:dyDescent="0.3">
      <c r="AD703" s="41">
        <f>ROW()</f>
        <v>703</v>
      </c>
      <c r="BB703" s="41" t="s">
        <v>1825</v>
      </c>
      <c r="BC703" s="41" t="s">
        <v>458</v>
      </c>
      <c r="BD703" s="42" t="b">
        <v>0</v>
      </c>
      <c r="BE703" s="41" t="s">
        <v>522</v>
      </c>
      <c r="BF703" s="41" t="s">
        <v>522</v>
      </c>
      <c r="BG703" s="41" t="b">
        <v>0</v>
      </c>
      <c r="BH703" s="41" t="b">
        <v>0</v>
      </c>
      <c r="BK703" s="41" t="s">
        <v>460</v>
      </c>
      <c r="BL703" s="41" t="s">
        <v>460</v>
      </c>
    </row>
    <row r="704" spans="30:64" ht="14.4" x14ac:dyDescent="0.3">
      <c r="AD704" s="41">
        <f>ROW()</f>
        <v>704</v>
      </c>
      <c r="BB704" s="41" t="s">
        <v>1827</v>
      </c>
      <c r="BC704" s="41" t="s">
        <v>458</v>
      </c>
      <c r="BD704" s="42" t="b">
        <v>0</v>
      </c>
      <c r="BE704" s="41" t="s">
        <v>460</v>
      </c>
      <c r="BF704" s="41" t="s">
        <v>460</v>
      </c>
      <c r="BG704" s="41" t="b">
        <v>0</v>
      </c>
      <c r="BH704" s="41" t="b">
        <v>0</v>
      </c>
      <c r="BK704" s="41" t="s">
        <v>460</v>
      </c>
      <c r="BL704" s="41" t="s">
        <v>460</v>
      </c>
    </row>
    <row r="705" spans="30:64" ht="14.4" x14ac:dyDescent="0.3">
      <c r="AD705" s="41">
        <f>ROW()</f>
        <v>705</v>
      </c>
      <c r="BB705" s="41" t="s">
        <v>1829</v>
      </c>
      <c r="BC705" s="41" t="s">
        <v>458</v>
      </c>
      <c r="BD705" s="42" t="b">
        <v>0</v>
      </c>
      <c r="BE705" s="41" t="s">
        <v>1816</v>
      </c>
      <c r="BF705" s="41" t="s">
        <v>1816</v>
      </c>
      <c r="BG705" s="41" t="b">
        <v>0</v>
      </c>
      <c r="BH705" s="41" t="b">
        <v>0</v>
      </c>
      <c r="BK705" s="41" t="s">
        <v>460</v>
      </c>
      <c r="BL705" s="41" t="s">
        <v>460</v>
      </c>
    </row>
    <row r="706" spans="30:64" ht="14.4" x14ac:dyDescent="0.3">
      <c r="AD706" s="41">
        <f>ROW()</f>
        <v>706</v>
      </c>
      <c r="BB706" s="41" t="s">
        <v>1831</v>
      </c>
      <c r="BC706" s="41" t="s">
        <v>458</v>
      </c>
      <c r="BD706" s="42" t="b">
        <v>0</v>
      </c>
      <c r="BE706" s="41" t="s">
        <v>1820</v>
      </c>
      <c r="BF706" s="41" t="s">
        <v>1820</v>
      </c>
      <c r="BG706" s="41" t="b">
        <v>0</v>
      </c>
      <c r="BH706" s="41" t="b">
        <v>0</v>
      </c>
      <c r="BK706" s="41" t="s">
        <v>460</v>
      </c>
      <c r="BL706" s="41" t="s">
        <v>460</v>
      </c>
    </row>
    <row r="707" spans="30:64" ht="14.4" x14ac:dyDescent="0.3">
      <c r="AD707" s="41">
        <f>ROW()</f>
        <v>707</v>
      </c>
      <c r="BB707" s="41" t="s">
        <v>1833</v>
      </c>
      <c r="BC707" s="41" t="s">
        <v>458</v>
      </c>
      <c r="BD707" s="42" t="b">
        <v>0</v>
      </c>
      <c r="BE707" s="41" t="s">
        <v>1832</v>
      </c>
      <c r="BF707" s="41" t="s">
        <v>1832</v>
      </c>
      <c r="BG707" s="41" t="b">
        <v>0</v>
      </c>
      <c r="BH707" s="41" t="b">
        <v>0</v>
      </c>
      <c r="BK707" s="41" t="s">
        <v>460</v>
      </c>
      <c r="BL707" s="41" t="s">
        <v>460</v>
      </c>
    </row>
    <row r="708" spans="30:64" ht="14.4" x14ac:dyDescent="0.3">
      <c r="AD708" s="41">
        <f>ROW()</f>
        <v>708</v>
      </c>
      <c r="BB708" s="41" t="s">
        <v>1835</v>
      </c>
      <c r="BC708" s="41" t="s">
        <v>458</v>
      </c>
      <c r="BD708" s="42" t="b">
        <v>0</v>
      </c>
      <c r="BE708" s="41" t="s">
        <v>1822</v>
      </c>
      <c r="BF708" s="41" t="s">
        <v>1822</v>
      </c>
      <c r="BG708" s="41" t="b">
        <v>0</v>
      </c>
      <c r="BH708" s="41" t="b">
        <v>0</v>
      </c>
      <c r="BK708" s="41" t="s">
        <v>460</v>
      </c>
      <c r="BL708" s="41" t="s">
        <v>460</v>
      </c>
    </row>
    <row r="709" spans="30:64" ht="14.4" x14ac:dyDescent="0.3">
      <c r="AD709" s="41">
        <f>ROW()</f>
        <v>709</v>
      </c>
      <c r="BB709" s="41" t="s">
        <v>1837</v>
      </c>
      <c r="BC709" s="41" t="s">
        <v>458</v>
      </c>
      <c r="BD709" s="42" t="b">
        <v>0</v>
      </c>
      <c r="BG709" s="41" t="b">
        <v>0</v>
      </c>
      <c r="BH709" s="41" t="b">
        <v>0</v>
      </c>
      <c r="BK709" s="41" t="s">
        <v>460</v>
      </c>
      <c r="BL709" s="41" t="s">
        <v>460</v>
      </c>
    </row>
    <row r="710" spans="30:64" ht="14.4" x14ac:dyDescent="0.3">
      <c r="AD710" s="41">
        <f>ROW()</f>
        <v>710</v>
      </c>
      <c r="BB710" s="41" t="s">
        <v>1839</v>
      </c>
      <c r="BC710" s="41" t="s">
        <v>348</v>
      </c>
      <c r="BD710" s="42" t="b">
        <v>0</v>
      </c>
      <c r="BE710" s="43">
        <f>B159</f>
        <v>0</v>
      </c>
      <c r="BF710" s="41" t="str">
        <f>""&amp;B159</f>
        <v/>
      </c>
      <c r="BG710" s="41" t="b">
        <v>1</v>
      </c>
      <c r="BH710" s="41" t="b">
        <v>1</v>
      </c>
      <c r="BK710" s="41" t="e">
        <f t="shared" ref="BK710:BK750" ca="1" si="100">_xlfn.FORMULATEXT(BE710)</f>
        <v>#N/A</v>
      </c>
      <c r="BL710" s="41" t="e">
        <f t="shared" ref="BL710:BL750" ca="1" si="101">_xlfn.FORMULATEXT(BE710)</f>
        <v>#N/A</v>
      </c>
    </row>
    <row r="711" spans="30:64" ht="14.4" x14ac:dyDescent="0.3">
      <c r="AD711" s="41">
        <f>ROW()</f>
        <v>711</v>
      </c>
      <c r="BB711" s="41" t="s">
        <v>1840</v>
      </c>
      <c r="BC711" s="41" t="s">
        <v>348</v>
      </c>
      <c r="BD711" s="42" t="b">
        <v>0</v>
      </c>
      <c r="BE711" s="43">
        <f>B165</f>
        <v>0</v>
      </c>
      <c r="BF711" s="41" t="str">
        <f>""&amp;B165</f>
        <v/>
      </c>
      <c r="BG711" s="41" t="b">
        <v>1</v>
      </c>
      <c r="BH711" s="41" t="b">
        <v>1</v>
      </c>
      <c r="BK711" s="41" t="e">
        <f t="shared" ca="1" si="100"/>
        <v>#N/A</v>
      </c>
      <c r="BL711" s="41" t="e">
        <f t="shared" ca="1" si="101"/>
        <v>#N/A</v>
      </c>
    </row>
    <row r="712" spans="30:64" ht="14.4" x14ac:dyDescent="0.3">
      <c r="AD712" s="41">
        <f>ROW()</f>
        <v>712</v>
      </c>
      <c r="BB712" s="41" t="s">
        <v>1841</v>
      </c>
      <c r="BC712" s="41" t="s">
        <v>348</v>
      </c>
      <c r="BD712" s="42" t="b">
        <v>0</v>
      </c>
      <c r="BE712" s="43">
        <f>B173</f>
        <v>0</v>
      </c>
      <c r="BF712" s="41" t="str">
        <f>""&amp;B173</f>
        <v/>
      </c>
      <c r="BG712" s="41" t="b">
        <v>1</v>
      </c>
      <c r="BH712" s="41" t="b">
        <v>1</v>
      </c>
      <c r="BK712" s="41" t="e">
        <f t="shared" ca="1" si="100"/>
        <v>#N/A</v>
      </c>
      <c r="BL712" s="41" t="e">
        <f t="shared" ca="1" si="101"/>
        <v>#N/A</v>
      </c>
    </row>
    <row r="713" spans="30:64" ht="14.4" x14ac:dyDescent="0.3">
      <c r="AD713" s="41">
        <f>ROW()</f>
        <v>713</v>
      </c>
      <c r="BB713" s="41" t="s">
        <v>1842</v>
      </c>
      <c r="BC713" s="41" t="s">
        <v>348</v>
      </c>
      <c r="BD713" s="42" t="b">
        <v>0</v>
      </c>
      <c r="BE713" s="43">
        <f>B179</f>
        <v>0</v>
      </c>
      <c r="BF713" s="41" t="str">
        <f>""&amp;B179</f>
        <v/>
      </c>
      <c r="BG713" s="41" t="b">
        <v>1</v>
      </c>
      <c r="BH713" s="41" t="b">
        <v>1</v>
      </c>
      <c r="BK713" s="41" t="e">
        <f t="shared" ca="1" si="100"/>
        <v>#N/A</v>
      </c>
      <c r="BL713" s="41" t="e">
        <f t="shared" ca="1" si="101"/>
        <v>#N/A</v>
      </c>
    </row>
    <row r="714" spans="30:64" ht="14.4" x14ac:dyDescent="0.3">
      <c r="AD714" s="41">
        <f>ROW()</f>
        <v>714</v>
      </c>
      <c r="BB714" s="41" t="s">
        <v>1843</v>
      </c>
      <c r="BC714" s="41" t="s">
        <v>348</v>
      </c>
      <c r="BD714" s="42" t="b">
        <v>0</v>
      </c>
      <c r="BE714" s="43">
        <f>B159</f>
        <v>0</v>
      </c>
      <c r="BF714" s="41" t="str">
        <f>""&amp;B159</f>
        <v/>
      </c>
      <c r="BG714" s="41" t="b">
        <v>1</v>
      </c>
      <c r="BH714" s="41" t="b">
        <v>1</v>
      </c>
      <c r="BK714" s="41" t="e">
        <f t="shared" ca="1" si="100"/>
        <v>#N/A</v>
      </c>
      <c r="BL714" s="41" t="e">
        <f t="shared" ca="1" si="101"/>
        <v>#N/A</v>
      </c>
    </row>
    <row r="715" spans="30:64" ht="14.4" x14ac:dyDescent="0.3">
      <c r="AD715" s="41">
        <f>ROW()</f>
        <v>715</v>
      </c>
      <c r="BB715" s="60" t="s">
        <v>1844</v>
      </c>
      <c r="BC715" s="41" t="s">
        <v>348</v>
      </c>
      <c r="BD715" s="42" t="b">
        <v>0</v>
      </c>
      <c r="BE715" s="43">
        <f>B165</f>
        <v>0</v>
      </c>
      <c r="BF715" s="41" t="str">
        <f>""&amp;B165</f>
        <v/>
      </c>
      <c r="BG715" s="41" t="b">
        <v>1</v>
      </c>
      <c r="BH715" s="41" t="b">
        <v>1</v>
      </c>
      <c r="BK715" s="41" t="e">
        <f t="shared" ca="1" si="100"/>
        <v>#N/A</v>
      </c>
      <c r="BL715" s="41" t="e">
        <f t="shared" ca="1" si="101"/>
        <v>#N/A</v>
      </c>
    </row>
    <row r="716" spans="30:64" ht="14.4" x14ac:dyDescent="0.3">
      <c r="AD716" s="41">
        <f>ROW()</f>
        <v>716</v>
      </c>
      <c r="BB716" s="41" t="s">
        <v>1845</v>
      </c>
      <c r="BC716" s="41" t="s">
        <v>348</v>
      </c>
      <c r="BD716" s="42" t="b">
        <v>0</v>
      </c>
      <c r="BE716" s="43">
        <f>B159</f>
        <v>0</v>
      </c>
      <c r="BF716" s="41" t="str">
        <f>""&amp;B159</f>
        <v/>
      </c>
      <c r="BG716" s="41" t="b">
        <v>1</v>
      </c>
      <c r="BH716" s="41" t="b">
        <v>1</v>
      </c>
      <c r="BK716" s="41" t="e">
        <f t="shared" ca="1" si="100"/>
        <v>#N/A</v>
      </c>
      <c r="BL716" s="41" t="e">
        <f t="shared" ca="1" si="101"/>
        <v>#N/A</v>
      </c>
    </row>
    <row r="717" spans="30:64" ht="14.4" x14ac:dyDescent="0.3">
      <c r="AD717" s="41">
        <f>ROW()</f>
        <v>717</v>
      </c>
      <c r="BB717" s="60" t="s">
        <v>1846</v>
      </c>
      <c r="BC717" s="41" t="s">
        <v>348</v>
      </c>
      <c r="BD717" s="42" t="b">
        <v>0</v>
      </c>
      <c r="BE717" s="43">
        <f>B165</f>
        <v>0</v>
      </c>
      <c r="BF717" s="41" t="str">
        <f>""&amp;B165</f>
        <v/>
      </c>
      <c r="BG717" s="41" t="b">
        <v>1</v>
      </c>
      <c r="BH717" s="41" t="b">
        <v>1</v>
      </c>
      <c r="BK717" s="41" t="e">
        <f t="shared" ca="1" si="100"/>
        <v>#N/A</v>
      </c>
      <c r="BL717" s="41" t="e">
        <f t="shared" ca="1" si="101"/>
        <v>#N/A</v>
      </c>
    </row>
    <row r="718" spans="30:64" ht="14.4" x14ac:dyDescent="0.3">
      <c r="AD718" s="41">
        <f>ROW()</f>
        <v>718</v>
      </c>
      <c r="BB718" s="41" t="s">
        <v>1847</v>
      </c>
      <c r="BC718" s="41" t="s">
        <v>348</v>
      </c>
      <c r="BD718" s="42" t="b">
        <v>0</v>
      </c>
      <c r="BE718" s="43">
        <f>B159</f>
        <v>0</v>
      </c>
      <c r="BF718" s="41" t="str">
        <f>""&amp;B159</f>
        <v/>
      </c>
      <c r="BG718" s="41" t="b">
        <v>1</v>
      </c>
      <c r="BH718" s="41" t="b">
        <v>1</v>
      </c>
      <c r="BK718" s="41" t="e">
        <f t="shared" ca="1" si="100"/>
        <v>#N/A</v>
      </c>
      <c r="BL718" s="41" t="e">
        <f t="shared" ca="1" si="101"/>
        <v>#N/A</v>
      </c>
    </row>
    <row r="719" spans="30:64" ht="14.4" x14ac:dyDescent="0.3">
      <c r="AD719" s="41">
        <f>ROW()</f>
        <v>719</v>
      </c>
      <c r="BB719" s="60" t="s">
        <v>1848</v>
      </c>
      <c r="BC719" s="41" t="s">
        <v>348</v>
      </c>
      <c r="BD719" s="42" t="b">
        <v>0</v>
      </c>
      <c r="BE719" s="43">
        <f>B165</f>
        <v>0</v>
      </c>
      <c r="BF719" s="41" t="str">
        <f>""&amp;B165</f>
        <v/>
      </c>
      <c r="BG719" s="41" t="b">
        <v>1</v>
      </c>
      <c r="BH719" s="41" t="b">
        <v>1</v>
      </c>
      <c r="BK719" s="41" t="e">
        <f t="shared" ca="1" si="100"/>
        <v>#N/A</v>
      </c>
      <c r="BL719" s="41" t="e">
        <f t="shared" ca="1" si="101"/>
        <v>#N/A</v>
      </c>
    </row>
    <row r="720" spans="30:64" ht="14.4" x14ac:dyDescent="0.3">
      <c r="AD720" s="41">
        <f>ROW()</f>
        <v>720</v>
      </c>
      <c r="BB720" s="41" t="s">
        <v>1849</v>
      </c>
      <c r="BC720" s="41" t="s">
        <v>348</v>
      </c>
      <c r="BD720" s="42" t="b">
        <v>0</v>
      </c>
      <c r="BE720" s="43">
        <f>B159</f>
        <v>0</v>
      </c>
      <c r="BF720" s="41" t="str">
        <f>""&amp;B159</f>
        <v/>
      </c>
      <c r="BG720" s="41" t="b">
        <v>1</v>
      </c>
      <c r="BH720" s="41" t="b">
        <v>1</v>
      </c>
      <c r="BK720" s="41" t="e">
        <f t="shared" ca="1" si="100"/>
        <v>#N/A</v>
      </c>
      <c r="BL720" s="41" t="e">
        <f t="shared" ca="1" si="101"/>
        <v>#N/A</v>
      </c>
    </row>
    <row r="721" spans="30:64" ht="14.4" x14ac:dyDescent="0.3">
      <c r="AD721" s="41">
        <f>ROW()</f>
        <v>721</v>
      </c>
      <c r="BB721" s="60" t="s">
        <v>1850</v>
      </c>
      <c r="BC721" s="41" t="s">
        <v>348</v>
      </c>
      <c r="BD721" s="42" t="b">
        <v>0</v>
      </c>
      <c r="BE721" s="43">
        <f>B165</f>
        <v>0</v>
      </c>
      <c r="BF721" s="41" t="str">
        <f>""&amp;B165</f>
        <v/>
      </c>
      <c r="BG721" s="41" t="b">
        <v>1</v>
      </c>
      <c r="BH721" s="41" t="b">
        <v>1</v>
      </c>
      <c r="BK721" s="41" t="e">
        <f t="shared" ca="1" si="100"/>
        <v>#N/A</v>
      </c>
      <c r="BL721" s="41" t="e">
        <f t="shared" ca="1" si="101"/>
        <v>#N/A</v>
      </c>
    </row>
    <row r="722" spans="30:64" ht="14.4" x14ac:dyDescent="0.3">
      <c r="AD722" s="41">
        <f>ROW()</f>
        <v>722</v>
      </c>
      <c r="BB722" s="41" t="s">
        <v>1851</v>
      </c>
      <c r="BC722" s="41" t="s">
        <v>348</v>
      </c>
      <c r="BD722" s="42" t="b">
        <v>0</v>
      </c>
      <c r="BE722" s="43">
        <f>B159</f>
        <v>0</v>
      </c>
      <c r="BF722" s="41" t="str">
        <f>""&amp;B159</f>
        <v/>
      </c>
      <c r="BG722" s="41" t="b">
        <v>1</v>
      </c>
      <c r="BH722" s="41" t="b">
        <v>1</v>
      </c>
      <c r="BK722" s="41" t="e">
        <f t="shared" ca="1" si="100"/>
        <v>#N/A</v>
      </c>
      <c r="BL722" s="41" t="e">
        <f t="shared" ca="1" si="101"/>
        <v>#N/A</v>
      </c>
    </row>
    <row r="723" spans="30:64" ht="14.4" x14ac:dyDescent="0.3">
      <c r="AD723" s="41">
        <f>ROW()</f>
        <v>723</v>
      </c>
      <c r="BB723" s="60" t="s">
        <v>1852</v>
      </c>
      <c r="BC723" s="41" t="s">
        <v>348</v>
      </c>
      <c r="BD723" s="42" t="b">
        <v>0</v>
      </c>
      <c r="BE723" s="43">
        <f>B165</f>
        <v>0</v>
      </c>
      <c r="BF723" s="41" t="str">
        <f>""&amp;B165</f>
        <v/>
      </c>
      <c r="BG723" s="41" t="b">
        <v>1</v>
      </c>
      <c r="BH723" s="41" t="b">
        <v>1</v>
      </c>
      <c r="BK723" s="41" t="e">
        <f t="shared" ca="1" si="100"/>
        <v>#N/A</v>
      </c>
      <c r="BL723" s="41" t="e">
        <f t="shared" ca="1" si="101"/>
        <v>#N/A</v>
      </c>
    </row>
    <row r="724" spans="30:64" ht="14.4" x14ac:dyDescent="0.3">
      <c r="AD724" s="41">
        <f>ROW()</f>
        <v>724</v>
      </c>
      <c r="BB724" s="41" t="s">
        <v>1853</v>
      </c>
      <c r="BC724" s="41" t="s">
        <v>348</v>
      </c>
      <c r="BD724" s="42" t="b">
        <v>0</v>
      </c>
      <c r="BE724" s="43">
        <f>B173</f>
        <v>0</v>
      </c>
      <c r="BF724" s="41" t="str">
        <f>""&amp;B173</f>
        <v/>
      </c>
      <c r="BG724" s="41" t="b">
        <v>1</v>
      </c>
      <c r="BH724" s="41" t="b">
        <v>1</v>
      </c>
      <c r="BK724" s="41" t="e">
        <f t="shared" ca="1" si="100"/>
        <v>#N/A</v>
      </c>
      <c r="BL724" s="41" t="e">
        <f t="shared" ca="1" si="101"/>
        <v>#N/A</v>
      </c>
    </row>
    <row r="725" spans="30:64" ht="14.4" x14ac:dyDescent="0.3">
      <c r="AD725" s="41">
        <f>ROW()</f>
        <v>725</v>
      </c>
      <c r="BB725" s="60" t="s">
        <v>1854</v>
      </c>
      <c r="BC725" s="41" t="s">
        <v>348</v>
      </c>
      <c r="BD725" s="42" t="b">
        <v>0</v>
      </c>
      <c r="BE725" s="43">
        <f>B179</f>
        <v>0</v>
      </c>
      <c r="BF725" s="41" t="str">
        <f>""&amp;B179</f>
        <v/>
      </c>
      <c r="BG725" s="41" t="b">
        <v>1</v>
      </c>
      <c r="BH725" s="41" t="b">
        <v>1</v>
      </c>
      <c r="BK725" s="41" t="e">
        <f t="shared" ca="1" si="100"/>
        <v>#N/A</v>
      </c>
      <c r="BL725" s="41" t="e">
        <f t="shared" ca="1" si="101"/>
        <v>#N/A</v>
      </c>
    </row>
    <row r="726" spans="30:64" ht="14.4" x14ac:dyDescent="0.3">
      <c r="AD726" s="41">
        <f>ROW()</f>
        <v>726</v>
      </c>
      <c r="BB726" s="41" t="s">
        <v>1855</v>
      </c>
      <c r="BC726" s="41" t="s">
        <v>348</v>
      </c>
      <c r="BD726" s="42" t="b">
        <v>0</v>
      </c>
      <c r="BE726" s="43">
        <f>B173</f>
        <v>0</v>
      </c>
      <c r="BF726" s="41" t="str">
        <f>""&amp;B173</f>
        <v/>
      </c>
      <c r="BG726" s="41" t="b">
        <v>1</v>
      </c>
      <c r="BH726" s="41" t="b">
        <v>1</v>
      </c>
      <c r="BK726" s="41" t="e">
        <f t="shared" ca="1" si="100"/>
        <v>#N/A</v>
      </c>
      <c r="BL726" s="41" t="e">
        <f t="shared" ca="1" si="101"/>
        <v>#N/A</v>
      </c>
    </row>
    <row r="727" spans="30:64" ht="14.4" x14ac:dyDescent="0.3">
      <c r="AD727" s="41">
        <f>ROW()</f>
        <v>727</v>
      </c>
      <c r="BB727" s="60" t="s">
        <v>1856</v>
      </c>
      <c r="BC727" s="41" t="s">
        <v>348</v>
      </c>
      <c r="BD727" s="42" t="b">
        <v>0</v>
      </c>
      <c r="BE727" s="43">
        <f>B179</f>
        <v>0</v>
      </c>
      <c r="BF727" s="41" t="str">
        <f>""&amp;B179</f>
        <v/>
      </c>
      <c r="BG727" s="41" t="b">
        <v>1</v>
      </c>
      <c r="BH727" s="41" t="b">
        <v>1</v>
      </c>
      <c r="BK727" s="41" t="e">
        <f t="shared" ca="1" si="100"/>
        <v>#N/A</v>
      </c>
      <c r="BL727" s="41" t="e">
        <f t="shared" ca="1" si="101"/>
        <v>#N/A</v>
      </c>
    </row>
    <row r="728" spans="30:64" ht="14.4" x14ac:dyDescent="0.3">
      <c r="AD728" s="41">
        <f>ROW()</f>
        <v>728</v>
      </c>
      <c r="BB728" s="41" t="s">
        <v>1857</v>
      </c>
      <c r="BC728" s="41" t="s">
        <v>348</v>
      </c>
      <c r="BD728" s="42" t="b">
        <v>0</v>
      </c>
      <c r="BE728" s="43">
        <f>B173</f>
        <v>0</v>
      </c>
      <c r="BF728" s="41" t="str">
        <f>""&amp;B173</f>
        <v/>
      </c>
      <c r="BG728" s="41" t="b">
        <v>1</v>
      </c>
      <c r="BH728" s="41" t="b">
        <v>1</v>
      </c>
      <c r="BK728" s="41" t="e">
        <f t="shared" ca="1" si="100"/>
        <v>#N/A</v>
      </c>
      <c r="BL728" s="41" t="e">
        <f t="shared" ca="1" si="101"/>
        <v>#N/A</v>
      </c>
    </row>
    <row r="729" spans="30:64" ht="14.4" x14ac:dyDescent="0.3">
      <c r="AD729" s="41">
        <f>ROW()</f>
        <v>729</v>
      </c>
      <c r="BB729" s="60" t="s">
        <v>1858</v>
      </c>
      <c r="BC729" s="41" t="s">
        <v>348</v>
      </c>
      <c r="BD729" s="42" t="b">
        <v>0</v>
      </c>
      <c r="BE729" s="43">
        <f>B179</f>
        <v>0</v>
      </c>
      <c r="BF729" s="41" t="str">
        <f>""&amp;B179</f>
        <v/>
      </c>
      <c r="BG729" s="41" t="b">
        <v>1</v>
      </c>
      <c r="BH729" s="41" t="b">
        <v>1</v>
      </c>
      <c r="BK729" s="41" t="e">
        <f t="shared" ca="1" si="100"/>
        <v>#N/A</v>
      </c>
      <c r="BL729" s="41" t="e">
        <f t="shared" ca="1" si="101"/>
        <v>#N/A</v>
      </c>
    </row>
    <row r="730" spans="30:64" ht="14.4" x14ac:dyDescent="0.3">
      <c r="AD730" s="41">
        <f>ROW()</f>
        <v>730</v>
      </c>
      <c r="BB730" s="41" t="s">
        <v>1859</v>
      </c>
      <c r="BC730" s="41" t="s">
        <v>348</v>
      </c>
      <c r="BD730" s="42" t="b">
        <v>0</v>
      </c>
      <c r="BE730" s="43">
        <f>B173</f>
        <v>0</v>
      </c>
      <c r="BF730" s="41" t="str">
        <f>""&amp;B173</f>
        <v/>
      </c>
      <c r="BG730" s="41" t="b">
        <v>1</v>
      </c>
      <c r="BH730" s="41" t="b">
        <v>1</v>
      </c>
      <c r="BK730" s="41" t="e">
        <f t="shared" ca="1" si="100"/>
        <v>#N/A</v>
      </c>
      <c r="BL730" s="41" t="e">
        <f t="shared" ca="1" si="101"/>
        <v>#N/A</v>
      </c>
    </row>
    <row r="731" spans="30:64" ht="14.4" x14ac:dyDescent="0.3">
      <c r="AD731" s="41">
        <f>ROW()</f>
        <v>731</v>
      </c>
      <c r="BB731" s="60" t="s">
        <v>1860</v>
      </c>
      <c r="BC731" s="41" t="s">
        <v>348</v>
      </c>
      <c r="BD731" s="42" t="b">
        <v>0</v>
      </c>
      <c r="BE731" s="43">
        <f>B179</f>
        <v>0</v>
      </c>
      <c r="BF731" s="41" t="str">
        <f>""&amp;B179</f>
        <v/>
      </c>
      <c r="BG731" s="41" t="b">
        <v>1</v>
      </c>
      <c r="BH731" s="41" t="b">
        <v>1</v>
      </c>
      <c r="BK731" s="41" t="e">
        <f t="shared" ca="1" si="100"/>
        <v>#N/A</v>
      </c>
      <c r="BL731" s="41" t="e">
        <f t="shared" ca="1" si="101"/>
        <v>#N/A</v>
      </c>
    </row>
    <row r="732" spans="30:64" ht="14.4" x14ac:dyDescent="0.3">
      <c r="AD732" s="41">
        <f>ROW()</f>
        <v>732</v>
      </c>
      <c r="BB732" s="41" t="s">
        <v>1861</v>
      </c>
      <c r="BC732" s="41" t="s">
        <v>348</v>
      </c>
      <c r="BD732" s="42" t="b">
        <v>0</v>
      </c>
      <c r="BE732" s="43">
        <f>B173</f>
        <v>0</v>
      </c>
      <c r="BF732" s="41" t="str">
        <f>""&amp;B173</f>
        <v/>
      </c>
      <c r="BG732" s="41" t="b">
        <v>1</v>
      </c>
      <c r="BH732" s="41" t="b">
        <v>1</v>
      </c>
      <c r="BK732" s="41" t="e">
        <f t="shared" ca="1" si="100"/>
        <v>#N/A</v>
      </c>
      <c r="BL732" s="41" t="e">
        <f t="shared" ca="1" si="101"/>
        <v>#N/A</v>
      </c>
    </row>
    <row r="733" spans="30:64" ht="14.4" x14ac:dyDescent="0.3">
      <c r="AD733" s="41">
        <f>ROW()</f>
        <v>733</v>
      </c>
      <c r="BB733" s="60" t="s">
        <v>1862</v>
      </c>
      <c r="BC733" s="41" t="s">
        <v>348</v>
      </c>
      <c r="BD733" s="42" t="b">
        <v>0</v>
      </c>
      <c r="BE733" s="43">
        <f>B179</f>
        <v>0</v>
      </c>
      <c r="BF733" s="41" t="str">
        <f>""&amp;B179</f>
        <v/>
      </c>
      <c r="BG733" s="41" t="b">
        <v>1</v>
      </c>
      <c r="BH733" s="41" t="b">
        <v>1</v>
      </c>
      <c r="BK733" s="41" t="e">
        <f t="shared" ca="1" si="100"/>
        <v>#N/A</v>
      </c>
      <c r="BL733" s="41" t="e">
        <f t="shared" ca="1" si="101"/>
        <v>#N/A</v>
      </c>
    </row>
    <row r="734" spans="30:64" ht="14.4" x14ac:dyDescent="0.3">
      <c r="AD734" s="41">
        <f>ROW()</f>
        <v>734</v>
      </c>
      <c r="BB734" s="41" t="s">
        <v>1863</v>
      </c>
      <c r="BC734" s="41" t="s">
        <v>348</v>
      </c>
      <c r="BD734" s="42" t="b">
        <v>1</v>
      </c>
      <c r="BE734" s="41" t="str">
        <f>H470</f>
        <v>600000.00</v>
      </c>
      <c r="BF734" s="41" t="str">
        <f>""&amp;H470</f>
        <v>600000.00</v>
      </c>
      <c r="BG734" s="41" t="b">
        <v>0</v>
      </c>
      <c r="BH734" s="41" t="b">
        <v>0</v>
      </c>
      <c r="BK734" s="41" t="e">
        <f t="shared" ca="1" si="100"/>
        <v>#N/A</v>
      </c>
      <c r="BL734" s="41" t="e">
        <f t="shared" ca="1" si="101"/>
        <v>#N/A</v>
      </c>
    </row>
    <row r="735" spans="30:64" ht="14.4" x14ac:dyDescent="0.3">
      <c r="AD735" s="41">
        <f>ROW()</f>
        <v>735</v>
      </c>
      <c r="BB735" s="41" t="s">
        <v>1864</v>
      </c>
      <c r="BC735" s="41" t="s">
        <v>348</v>
      </c>
      <c r="BD735" s="42" t="b">
        <v>1</v>
      </c>
      <c r="BE735" s="41" t="str">
        <f>J470</f>
        <v>0.00</v>
      </c>
      <c r="BF735" s="41" t="str">
        <f>""&amp;J470</f>
        <v>0.00</v>
      </c>
      <c r="BG735" s="41" t="b">
        <v>0</v>
      </c>
      <c r="BH735" s="41" t="b">
        <v>0</v>
      </c>
      <c r="BK735" s="41" t="e">
        <f t="shared" ca="1" si="100"/>
        <v>#N/A</v>
      </c>
      <c r="BL735" s="41" t="e">
        <f t="shared" ca="1" si="101"/>
        <v>#N/A</v>
      </c>
    </row>
    <row r="736" spans="30:64" ht="14.4" x14ac:dyDescent="0.3">
      <c r="AD736" s="41">
        <f>ROW()</f>
        <v>736</v>
      </c>
      <c r="BB736" s="41" t="s">
        <v>1865</v>
      </c>
      <c r="BC736" s="41" t="s">
        <v>348</v>
      </c>
      <c r="BD736" s="42" t="b">
        <v>1</v>
      </c>
      <c r="BE736" s="41" t="str">
        <f>L470</f>
        <v>0.00</v>
      </c>
      <c r="BF736" s="41" t="str">
        <f>""&amp;L470</f>
        <v>0.00</v>
      </c>
      <c r="BG736" s="41" t="b">
        <v>0</v>
      </c>
      <c r="BH736" s="41" t="b">
        <v>0</v>
      </c>
      <c r="BK736" s="41" t="e">
        <f t="shared" ca="1" si="100"/>
        <v>#N/A</v>
      </c>
      <c r="BL736" s="41" t="e">
        <f t="shared" ca="1" si="101"/>
        <v>#N/A</v>
      </c>
    </row>
    <row r="737" spans="30:64" ht="14.4" x14ac:dyDescent="0.3">
      <c r="AD737" s="41">
        <f>ROW()</f>
        <v>737</v>
      </c>
      <c r="BB737" s="41" t="s">
        <v>1866</v>
      </c>
      <c r="BC737" s="41" t="s">
        <v>348</v>
      </c>
      <c r="BD737" s="42" t="b">
        <v>1</v>
      </c>
      <c r="BE737" s="41" t="str">
        <f>O470</f>
        <v>0.00</v>
      </c>
      <c r="BF737" s="41" t="str">
        <f>""&amp;O470</f>
        <v>0.00</v>
      </c>
      <c r="BG737" s="41" t="b">
        <v>0</v>
      </c>
      <c r="BH737" s="41" t="b">
        <v>0</v>
      </c>
      <c r="BK737" s="41" t="e">
        <f t="shared" ca="1" si="100"/>
        <v>#N/A</v>
      </c>
      <c r="BL737" s="41" t="e">
        <f t="shared" ca="1" si="101"/>
        <v>#N/A</v>
      </c>
    </row>
    <row r="738" spans="30:64" ht="14.4" x14ac:dyDescent="0.3">
      <c r="AD738" s="41">
        <f>ROW()</f>
        <v>738</v>
      </c>
      <c r="BB738" s="41" t="s">
        <v>1867</v>
      </c>
      <c r="BC738" s="41" t="s">
        <v>348</v>
      </c>
      <c r="BD738" s="42" t="b">
        <v>1</v>
      </c>
      <c r="BE738" s="41" t="str">
        <f>Q470</f>
        <v>600000.00</v>
      </c>
      <c r="BF738" s="41" t="str">
        <f>""&amp;Q470</f>
        <v>600000.00</v>
      </c>
      <c r="BG738" s="41" t="b">
        <v>0</v>
      </c>
      <c r="BH738" s="41" t="b">
        <v>0</v>
      </c>
      <c r="BK738" s="41" t="e">
        <f t="shared" ca="1" si="100"/>
        <v>#N/A</v>
      </c>
      <c r="BL738" s="41" t="e">
        <f t="shared" ca="1" si="101"/>
        <v>#N/A</v>
      </c>
    </row>
    <row r="739" spans="30:64" ht="14.4" x14ac:dyDescent="0.3">
      <c r="AD739" s="41">
        <f>ROW()</f>
        <v>739</v>
      </c>
      <c r="BB739" s="41" t="s">
        <v>1868</v>
      </c>
      <c r="BC739" s="41" t="s">
        <v>348</v>
      </c>
      <c r="BD739" s="42" t="b">
        <v>1</v>
      </c>
      <c r="BE739" s="41" t="str">
        <f>H490</f>
        <v>0.00</v>
      </c>
      <c r="BF739" s="41" t="str">
        <f>""&amp;H490</f>
        <v>0.00</v>
      </c>
      <c r="BG739" s="41" t="b">
        <v>0</v>
      </c>
      <c r="BH739" s="41" t="b">
        <v>0</v>
      </c>
      <c r="BK739" s="41" t="e">
        <f t="shared" ca="1" si="100"/>
        <v>#N/A</v>
      </c>
      <c r="BL739" s="41" t="e">
        <f t="shared" ca="1" si="101"/>
        <v>#N/A</v>
      </c>
    </row>
    <row r="740" spans="30:64" ht="14.4" x14ac:dyDescent="0.3">
      <c r="AD740" s="41">
        <f>ROW()</f>
        <v>740</v>
      </c>
      <c r="BB740" s="41" t="s">
        <v>1869</v>
      </c>
      <c r="BC740" s="41" t="s">
        <v>348</v>
      </c>
      <c r="BD740" s="42" t="b">
        <v>1</v>
      </c>
      <c r="BE740" s="41" t="str">
        <f>J490</f>
        <v>0.00</v>
      </c>
      <c r="BF740" s="41" t="str">
        <f>""&amp;J490</f>
        <v>0.00</v>
      </c>
      <c r="BG740" s="41" t="b">
        <v>0</v>
      </c>
      <c r="BH740" s="41" t="b">
        <v>0</v>
      </c>
      <c r="BK740" s="41" t="e">
        <f t="shared" ca="1" si="100"/>
        <v>#N/A</v>
      </c>
      <c r="BL740" s="41" t="e">
        <f t="shared" ca="1" si="101"/>
        <v>#N/A</v>
      </c>
    </row>
    <row r="741" spans="30:64" ht="14.4" x14ac:dyDescent="0.3">
      <c r="AD741" s="41">
        <f>ROW()</f>
        <v>741</v>
      </c>
      <c r="BB741" s="41" t="s">
        <v>1870</v>
      </c>
      <c r="BC741" s="41" t="s">
        <v>348</v>
      </c>
      <c r="BD741" s="42" t="b">
        <v>1</v>
      </c>
      <c r="BE741" s="41" t="str">
        <f>L490</f>
        <v>0.00</v>
      </c>
      <c r="BF741" s="41" t="str">
        <f>""&amp;L490</f>
        <v>0.00</v>
      </c>
      <c r="BG741" s="41" t="b">
        <v>0</v>
      </c>
      <c r="BH741" s="41" t="b">
        <v>0</v>
      </c>
      <c r="BK741" s="41" t="e">
        <f t="shared" ca="1" si="100"/>
        <v>#N/A</v>
      </c>
      <c r="BL741" s="41" t="e">
        <f t="shared" ca="1" si="101"/>
        <v>#N/A</v>
      </c>
    </row>
    <row r="742" spans="30:64" ht="14.4" x14ac:dyDescent="0.3">
      <c r="AD742" s="41">
        <f>ROW()</f>
        <v>742</v>
      </c>
      <c r="BB742" s="41" t="s">
        <v>1871</v>
      </c>
      <c r="BC742" s="41" t="s">
        <v>348</v>
      </c>
      <c r="BD742" s="42" t="b">
        <v>1</v>
      </c>
      <c r="BE742" s="41" t="str">
        <f>O490</f>
        <v>0.00</v>
      </c>
      <c r="BF742" s="41" t="str">
        <f>""&amp;O490</f>
        <v>0.00</v>
      </c>
      <c r="BG742" s="41" t="b">
        <v>0</v>
      </c>
      <c r="BH742" s="41" t="b">
        <v>0</v>
      </c>
      <c r="BK742" s="41" t="e">
        <f t="shared" ca="1" si="100"/>
        <v>#N/A</v>
      </c>
      <c r="BL742" s="41" t="e">
        <f t="shared" ca="1" si="101"/>
        <v>#N/A</v>
      </c>
    </row>
    <row r="743" spans="30:64" ht="14.4" x14ac:dyDescent="0.3">
      <c r="AD743" s="41">
        <f>ROW()</f>
        <v>743</v>
      </c>
      <c r="BB743" s="41" t="s">
        <v>1872</v>
      </c>
      <c r="BC743" s="41" t="s">
        <v>348</v>
      </c>
      <c r="BD743" s="42" t="b">
        <v>1</v>
      </c>
      <c r="BE743" s="41" t="str">
        <f>Q490</f>
        <v>0.00</v>
      </c>
      <c r="BF743" s="41" t="str">
        <f>""&amp;Q490</f>
        <v>0.00</v>
      </c>
      <c r="BG743" s="41" t="b">
        <v>0</v>
      </c>
      <c r="BH743" s="41" t="b">
        <v>0</v>
      </c>
      <c r="BK743" s="41" t="e">
        <f t="shared" ca="1" si="100"/>
        <v>#N/A</v>
      </c>
      <c r="BL743" s="41" t="e">
        <f t="shared" ca="1" si="101"/>
        <v>#N/A</v>
      </c>
    </row>
    <row r="744" spans="30:64" ht="14.4" x14ac:dyDescent="0.3">
      <c r="AD744" s="41">
        <f>ROW()</f>
        <v>744</v>
      </c>
      <c r="BB744" s="41" t="s">
        <v>1873</v>
      </c>
      <c r="BC744" s="41" t="s">
        <v>348</v>
      </c>
      <c r="BD744" s="42" t="b">
        <v>1</v>
      </c>
      <c r="BE744" s="41" t="str">
        <f>H510</f>
        <v>240000.00</v>
      </c>
      <c r="BF744" s="41" t="str">
        <f>""&amp;H510</f>
        <v>240000.00</v>
      </c>
      <c r="BG744" s="41" t="b">
        <v>0</v>
      </c>
      <c r="BH744" s="41" t="b">
        <v>0</v>
      </c>
      <c r="BK744" s="41" t="e">
        <f t="shared" ca="1" si="100"/>
        <v>#N/A</v>
      </c>
      <c r="BL744" s="41" t="e">
        <f t="shared" ca="1" si="101"/>
        <v>#N/A</v>
      </c>
    </row>
    <row r="745" spans="30:64" ht="14.4" x14ac:dyDescent="0.3">
      <c r="AD745" s="41">
        <f>ROW()</f>
        <v>745</v>
      </c>
      <c r="BB745" s="41" t="s">
        <v>1874</v>
      </c>
      <c r="BC745" s="41" t="s">
        <v>348</v>
      </c>
      <c r="BD745" s="42" t="b">
        <v>1</v>
      </c>
      <c r="BE745" s="41" t="str">
        <f>J510</f>
        <v>0.00</v>
      </c>
      <c r="BF745" s="41" t="str">
        <f>""&amp;J510</f>
        <v>0.00</v>
      </c>
      <c r="BG745" s="41" t="b">
        <v>0</v>
      </c>
      <c r="BH745" s="41" t="b">
        <v>0</v>
      </c>
      <c r="BK745" s="41" t="e">
        <f t="shared" ca="1" si="100"/>
        <v>#N/A</v>
      </c>
      <c r="BL745" s="41" t="e">
        <f t="shared" ca="1" si="101"/>
        <v>#N/A</v>
      </c>
    </row>
    <row r="746" spans="30:64" ht="14.4" x14ac:dyDescent="0.3">
      <c r="AD746" s="41">
        <f>ROW()</f>
        <v>746</v>
      </c>
      <c r="BB746" s="41" t="s">
        <v>1875</v>
      </c>
      <c r="BC746" s="41" t="s">
        <v>348</v>
      </c>
      <c r="BD746" s="42" t="b">
        <v>1</v>
      </c>
      <c r="BE746" s="41" t="str">
        <f>L510</f>
        <v>0.00</v>
      </c>
      <c r="BF746" s="41" t="str">
        <f>""&amp;L510</f>
        <v>0.00</v>
      </c>
      <c r="BG746" s="41" t="b">
        <v>0</v>
      </c>
      <c r="BH746" s="41" t="b">
        <v>0</v>
      </c>
      <c r="BK746" s="41" t="e">
        <f t="shared" ca="1" si="100"/>
        <v>#N/A</v>
      </c>
      <c r="BL746" s="41" t="e">
        <f t="shared" ca="1" si="101"/>
        <v>#N/A</v>
      </c>
    </row>
    <row r="747" spans="30:64" ht="14.4" x14ac:dyDescent="0.3">
      <c r="AD747" s="41">
        <f>ROW()</f>
        <v>747</v>
      </c>
      <c r="BB747" s="41" t="s">
        <v>1876</v>
      </c>
      <c r="BC747" s="41" t="s">
        <v>348</v>
      </c>
      <c r="BD747" s="42" t="b">
        <v>1</v>
      </c>
      <c r="BE747" s="41" t="str">
        <f>O510</f>
        <v>0.00</v>
      </c>
      <c r="BF747" s="41" t="str">
        <f>""&amp;O510</f>
        <v>0.00</v>
      </c>
      <c r="BG747" s="41" t="b">
        <v>0</v>
      </c>
      <c r="BH747" s="41" t="b">
        <v>0</v>
      </c>
      <c r="BK747" s="41" t="e">
        <f t="shared" ca="1" si="100"/>
        <v>#N/A</v>
      </c>
      <c r="BL747" s="41" t="e">
        <f t="shared" ca="1" si="101"/>
        <v>#N/A</v>
      </c>
    </row>
    <row r="748" spans="30:64" ht="14.4" x14ac:dyDescent="0.3">
      <c r="AD748" s="41">
        <f>ROW()</f>
        <v>748</v>
      </c>
      <c r="BB748" s="41" t="s">
        <v>1877</v>
      </c>
      <c r="BC748" s="41" t="s">
        <v>348</v>
      </c>
      <c r="BD748" s="42" t="b">
        <v>1</v>
      </c>
      <c r="BE748" s="41" t="str">
        <f>Q510</f>
        <v>240000.00</v>
      </c>
      <c r="BF748" s="41" t="str">
        <f>""&amp;Q510</f>
        <v>240000.00</v>
      </c>
      <c r="BG748" s="41" t="b">
        <v>0</v>
      </c>
      <c r="BH748" s="41" t="b">
        <v>0</v>
      </c>
      <c r="BK748" s="41" t="e">
        <f t="shared" ca="1" si="100"/>
        <v>#N/A</v>
      </c>
      <c r="BL748" s="41" t="e">
        <f t="shared" ca="1" si="101"/>
        <v>#N/A</v>
      </c>
    </row>
    <row r="749" spans="30:64" ht="14.4" x14ac:dyDescent="0.3">
      <c r="AD749" s="41">
        <f>ROW()</f>
        <v>749</v>
      </c>
      <c r="BB749" s="41" t="s">
        <v>1878</v>
      </c>
      <c r="BC749" s="41" t="s">
        <v>348</v>
      </c>
      <c r="BD749" s="42" t="b">
        <v>1</v>
      </c>
      <c r="BE749" s="43" t="str">
        <f>I642</f>
        <v>02</v>
      </c>
      <c r="BF749" s="41" t="str">
        <f>""&amp;I642</f>
        <v>02</v>
      </c>
      <c r="BG749" s="41" t="b">
        <v>1</v>
      </c>
      <c r="BH749" s="41" t="b">
        <v>0</v>
      </c>
      <c r="BK749" s="41" t="e">
        <f t="shared" ca="1" si="100"/>
        <v>#N/A</v>
      </c>
      <c r="BL749" s="41" t="e">
        <f t="shared" ca="1" si="101"/>
        <v>#N/A</v>
      </c>
    </row>
    <row r="750" spans="30:64" ht="14.4" x14ac:dyDescent="0.3">
      <c r="AD750" s="41">
        <f>ROW()</f>
        <v>750</v>
      </c>
      <c r="BB750" s="41" t="s">
        <v>1879</v>
      </c>
      <c r="BC750" s="41" t="s">
        <v>348</v>
      </c>
      <c r="BD750" s="42" t="b">
        <v>0</v>
      </c>
      <c r="BE750" s="43" t="str">
        <f>B643</f>
        <v>06/10/2025</v>
      </c>
      <c r="BF750" s="41" t="str">
        <f>""&amp;B643</f>
        <v>06/10/2025</v>
      </c>
      <c r="BG750" s="41" t="b">
        <v>1</v>
      </c>
      <c r="BH750" s="41" t="b">
        <v>0</v>
      </c>
      <c r="BK750" s="41" t="e">
        <f t="shared" ca="1" si="100"/>
        <v>#N/A</v>
      </c>
      <c r="BL750" s="41" t="e">
        <f t="shared" ca="1" si="101"/>
        <v>#N/A</v>
      </c>
    </row>
    <row r="751" spans="30:64" ht="14.4" x14ac:dyDescent="0.3">
      <c r="AD751" s="41">
        <f>ROW()</f>
        <v>751</v>
      </c>
      <c r="BB751" s="41" t="s">
        <v>1880</v>
      </c>
      <c r="BC751" s="41" t="s">
        <v>420</v>
      </c>
      <c r="BD751" s="42" t="b">
        <v>0</v>
      </c>
      <c r="BE751" s="41" t="str">
        <f>IF(AA653=1,"Director",IF(AA653=2,"Liquidator",IF(AA653=3,"Interim Resolution Professional (IRP)",IF(AA653=4,"Resolution Professional (RP)",""))))</f>
        <v/>
      </c>
      <c r="BF751" s="41" t="str">
        <f>BE751</f>
        <v/>
      </c>
      <c r="BG751" s="41" t="b">
        <v>1</v>
      </c>
      <c r="BH751" s="41" t="b">
        <v>0</v>
      </c>
      <c r="BJ751" s="41">
        <f>AA653</f>
        <v>0</v>
      </c>
      <c r="BK751" s="41" t="e">
        <f ca="1">_xlfn.FORMULATEXT(BJ751)</f>
        <v>#N/A</v>
      </c>
      <c r="BL751" s="41" t="s">
        <v>1881</v>
      </c>
    </row>
    <row r="752" spans="30:64" ht="14.4" x14ac:dyDescent="0.3">
      <c r="AD752" s="41">
        <f>ROW()</f>
        <v>752</v>
      </c>
      <c r="BB752" s="41" t="s">
        <v>1882</v>
      </c>
      <c r="BC752" s="41" t="s">
        <v>348</v>
      </c>
      <c r="BD752" s="42" t="b">
        <v>0</v>
      </c>
      <c r="BE752" s="43" t="str">
        <f>M656</f>
        <v>00148096</v>
      </c>
      <c r="BF752" s="41" t="str">
        <f>UPPER(""&amp;M656)</f>
        <v>00148096</v>
      </c>
      <c r="BG752" s="41" t="b">
        <v>1</v>
      </c>
      <c r="BH752" s="41" t="b">
        <v>0</v>
      </c>
      <c r="BK752" s="41" t="e">
        <f ca="1">_xlfn.FORMULATEXT(BE752)</f>
        <v>#N/A</v>
      </c>
      <c r="BL752" s="41" t="e">
        <f ca="1">_xlfn.FORMULATEXT(BE752)</f>
        <v>#N/A</v>
      </c>
    </row>
    <row r="753" spans="30:64" ht="14.4" x14ac:dyDescent="0.3">
      <c r="AD753" s="41">
        <f>ROW()</f>
        <v>753</v>
      </c>
      <c r="BB753" s="41" t="s">
        <v>1883</v>
      </c>
      <c r="BC753" s="41" t="s">
        <v>420</v>
      </c>
      <c r="BD753" s="42" t="b">
        <v>0</v>
      </c>
      <c r="BE753" s="41" t="str">
        <f>IF(AA661=1,"Company Secretary",IF(AA661=2,"Company secretary in practice",""))</f>
        <v/>
      </c>
      <c r="BF753" s="41" t="str">
        <f>BE753</f>
        <v/>
      </c>
      <c r="BG753" s="41" t="b">
        <v>1</v>
      </c>
      <c r="BH753" s="41" t="b">
        <v>0</v>
      </c>
      <c r="BJ753" s="41">
        <f>AA661</f>
        <v>0</v>
      </c>
      <c r="BK753" s="41" t="e">
        <f ca="1">_xlfn.FORMULATEXT(BJ753)</f>
        <v>#N/A</v>
      </c>
      <c r="BL753" s="41" t="s">
        <v>1760</v>
      </c>
    </row>
    <row r="754" spans="30:64" ht="14.4" x14ac:dyDescent="0.3">
      <c r="AD754" s="41">
        <f>ROW()</f>
        <v>754</v>
      </c>
      <c r="BB754" s="41" t="s">
        <v>1884</v>
      </c>
      <c r="BC754" s="41" t="s">
        <v>420</v>
      </c>
      <c r="BD754" s="42" t="b">
        <v>0</v>
      </c>
      <c r="BE754" s="41" t="str">
        <f>IF(AA663=1,"Associate",IF(AA663=2,"Fellow",""))</f>
        <v>Associate</v>
      </c>
      <c r="BF754" s="41" t="str">
        <f>BE754</f>
        <v>Associate</v>
      </c>
      <c r="BG754" s="41" t="b">
        <v>1</v>
      </c>
      <c r="BH754" s="41" t="b">
        <v>0</v>
      </c>
      <c r="BJ754" s="41">
        <f>AA663</f>
        <v>1</v>
      </c>
      <c r="BK754" s="41" t="e">
        <f ca="1">_xlfn.FORMULATEXT(BJ754)</f>
        <v>#N/A</v>
      </c>
      <c r="BL754" s="41" t="s">
        <v>1777</v>
      </c>
    </row>
    <row r="755" spans="30:64" ht="14.4" x14ac:dyDescent="0.3">
      <c r="AD755" s="41">
        <f>ROW()</f>
        <v>755</v>
      </c>
      <c r="BB755" s="41" t="s">
        <v>1885</v>
      </c>
      <c r="BC755" s="41" t="s">
        <v>348</v>
      </c>
      <c r="BD755" s="42" t="b">
        <v>0</v>
      </c>
      <c r="BE755" s="43" t="str">
        <f>M665</f>
        <v>9939</v>
      </c>
      <c r="BF755" s="41" t="str">
        <f>""&amp;M665</f>
        <v>9939</v>
      </c>
      <c r="BG755" s="41" t="b">
        <v>1</v>
      </c>
      <c r="BH755" s="41" t="b">
        <v>0</v>
      </c>
      <c r="BK755" s="41" t="e">
        <f t="shared" ref="BK755:BK762" ca="1" si="102">_xlfn.FORMULATEXT(BE755)</f>
        <v>#N/A</v>
      </c>
      <c r="BL755" s="41" t="e">
        <f t="shared" ref="BL755:BL762" ca="1" si="103">_xlfn.FORMULATEXT(BE755)</f>
        <v>#N/A</v>
      </c>
    </row>
    <row r="756" spans="30:64" ht="14.4" x14ac:dyDescent="0.3">
      <c r="AD756" s="41">
        <f>ROW()</f>
        <v>756</v>
      </c>
      <c r="BB756" s="41" t="s">
        <v>1886</v>
      </c>
      <c r="BC756" s="41" t="s">
        <v>348</v>
      </c>
      <c r="BD756" s="42" t="b">
        <v>1</v>
      </c>
      <c r="BE756" s="43" t="str">
        <f>M667</f>
        <v>2662</v>
      </c>
      <c r="BF756" s="41" t="str">
        <f>""&amp;M667</f>
        <v>2662</v>
      </c>
      <c r="BG756" s="41" t="b">
        <v>1</v>
      </c>
      <c r="BH756" s="41" t="b">
        <v>0</v>
      </c>
      <c r="BK756" s="41" t="e">
        <f t="shared" ca="1" si="102"/>
        <v>#N/A</v>
      </c>
      <c r="BL756" s="41" t="e">
        <f t="shared" ca="1" si="103"/>
        <v>#N/A</v>
      </c>
    </row>
    <row r="757" spans="30:64" ht="14.4" x14ac:dyDescent="0.3">
      <c r="AD757" s="41">
        <f>ROW()</f>
        <v>757</v>
      </c>
      <c r="BB757" s="41" t="s">
        <v>1887</v>
      </c>
      <c r="BC757" s="41" t="s">
        <v>348</v>
      </c>
      <c r="BD757" s="42" t="b">
        <v>0</v>
      </c>
      <c r="BE757" s="43" t="str">
        <f>I583</f>
        <v>KALPTARU PAPERS LIMITED</v>
      </c>
      <c r="BF757" s="41" t="str">
        <f>""&amp;I583</f>
        <v>KALPTARU PAPERS LIMITED</v>
      </c>
      <c r="BG757" s="41" t="b">
        <v>0</v>
      </c>
      <c r="BH757" s="41" t="b">
        <v>0</v>
      </c>
      <c r="BK757" s="41" t="e">
        <f t="shared" ca="1" si="102"/>
        <v>#N/A</v>
      </c>
      <c r="BL757" s="41" t="e">
        <f t="shared" ca="1" si="103"/>
        <v>#N/A</v>
      </c>
    </row>
    <row r="758" spans="30:64" ht="14.4" x14ac:dyDescent="0.3">
      <c r="AD758" s="41">
        <f>ROW()</f>
        <v>758</v>
      </c>
      <c r="BB758" s="41" t="s">
        <v>1888</v>
      </c>
      <c r="BC758" s="41" t="s">
        <v>348</v>
      </c>
      <c r="BD758" s="42" t="b">
        <v>0</v>
      </c>
      <c r="BE758" s="43" t="str">
        <f>M584</f>
        <v>31/03/2025</v>
      </c>
      <c r="BF758" s="41" t="str">
        <f>""&amp;M584</f>
        <v>31/03/2025</v>
      </c>
      <c r="BG758" s="41" t="b">
        <v>0</v>
      </c>
      <c r="BH758" s="41" t="b">
        <v>0</v>
      </c>
      <c r="BK758" s="41" t="e">
        <f t="shared" ca="1" si="102"/>
        <v>#N/A</v>
      </c>
      <c r="BL758" s="41" t="e">
        <f t="shared" ca="1" si="103"/>
        <v>#N/A</v>
      </c>
    </row>
    <row r="759" spans="30:64" ht="14.4" x14ac:dyDescent="0.3">
      <c r="AD759" s="41">
        <f>ROW()</f>
        <v>759</v>
      </c>
      <c r="BB759" s="41" t="s">
        <v>1889</v>
      </c>
      <c r="BC759" s="41" t="s">
        <v>348</v>
      </c>
      <c r="BD759" s="42" t="b">
        <v>0</v>
      </c>
      <c r="BE759" s="43">
        <f>M622</f>
        <v>0</v>
      </c>
      <c r="BF759" s="41" t="str">
        <f>""&amp;M622</f>
        <v/>
      </c>
      <c r="BG759" s="41" t="b">
        <v>1</v>
      </c>
      <c r="BH759" s="41" t="b">
        <v>0</v>
      </c>
      <c r="BK759" s="41" t="e">
        <f t="shared" ca="1" si="102"/>
        <v>#N/A</v>
      </c>
      <c r="BL759" s="41" t="e">
        <f t="shared" ca="1" si="103"/>
        <v>#N/A</v>
      </c>
    </row>
    <row r="760" spans="30:64" ht="14.4" x14ac:dyDescent="0.3">
      <c r="AD760" s="41">
        <f>ROW()</f>
        <v>760</v>
      </c>
      <c r="BB760" s="41" t="s">
        <v>1890</v>
      </c>
      <c r="BC760" s="41" t="s">
        <v>348</v>
      </c>
      <c r="BD760" s="42" t="b">
        <v>0</v>
      </c>
      <c r="BE760" s="43">
        <f>M624</f>
        <v>0</v>
      </c>
      <c r="BF760" s="41" t="str">
        <f>""&amp;M624</f>
        <v/>
      </c>
      <c r="BG760" s="41" t="b">
        <v>1</v>
      </c>
      <c r="BH760" s="41" t="b">
        <v>0</v>
      </c>
      <c r="BK760" s="41" t="e">
        <f t="shared" ca="1" si="102"/>
        <v>#N/A</v>
      </c>
      <c r="BL760" s="41" t="e">
        <f t="shared" ca="1" si="103"/>
        <v>#N/A</v>
      </c>
    </row>
    <row r="761" spans="30:64" ht="14.4" x14ac:dyDescent="0.3">
      <c r="AD761" s="41">
        <f>ROW()</f>
        <v>761</v>
      </c>
      <c r="BB761" s="41" t="s">
        <v>1891</v>
      </c>
      <c r="BC761" s="41" t="s">
        <v>348</v>
      </c>
      <c r="BD761" s="42" t="b">
        <v>0</v>
      </c>
      <c r="BE761" s="43">
        <f>M626</f>
        <v>0</v>
      </c>
      <c r="BF761" s="41" t="str">
        <f>""&amp;M626</f>
        <v/>
      </c>
      <c r="BG761" s="41" t="b">
        <v>1</v>
      </c>
      <c r="BH761" s="41" t="b">
        <v>0</v>
      </c>
      <c r="BK761" s="41" t="e">
        <f t="shared" ca="1" si="102"/>
        <v>#N/A</v>
      </c>
      <c r="BL761" s="41" t="e">
        <f t="shared" ca="1" si="103"/>
        <v>#N/A</v>
      </c>
    </row>
    <row r="762" spans="30:64" ht="14.4" x14ac:dyDescent="0.3">
      <c r="AD762" s="41">
        <f>ROW()</f>
        <v>762</v>
      </c>
      <c r="BB762" s="41" t="s">
        <v>1892</v>
      </c>
      <c r="BC762" s="41" t="s">
        <v>348</v>
      </c>
      <c r="BD762" s="42" t="b">
        <v>1</v>
      </c>
      <c r="BE762" s="43">
        <f>M630</f>
        <v>0</v>
      </c>
      <c r="BF762" s="41" t="str">
        <f>""&amp;M630</f>
        <v/>
      </c>
      <c r="BG762" s="41" t="b">
        <v>1</v>
      </c>
      <c r="BH762" s="41" t="b">
        <v>0</v>
      </c>
      <c r="BK762" s="41" t="e">
        <f t="shared" ca="1" si="102"/>
        <v>#N/A</v>
      </c>
      <c r="BL762" s="41" t="e">
        <f t="shared" ca="1" si="103"/>
        <v>#N/A</v>
      </c>
    </row>
    <row r="763" spans="30:64" ht="14.4" x14ac:dyDescent="0.3">
      <c r="AD763" s="41">
        <f>ROW()</f>
        <v>763</v>
      </c>
      <c r="BB763" s="41" t="s">
        <v>1893</v>
      </c>
      <c r="BC763" s="41" t="s">
        <v>458</v>
      </c>
      <c r="BD763" s="42" t="b">
        <v>0</v>
      </c>
      <c r="BE763" s="43" t="s">
        <v>1894</v>
      </c>
      <c r="BF763" s="41" t="s">
        <v>1894</v>
      </c>
      <c r="BG763" s="41" t="b">
        <v>0</v>
      </c>
      <c r="BH763" s="41" t="b">
        <v>0</v>
      </c>
      <c r="BK763" s="41" t="s">
        <v>460</v>
      </c>
      <c r="BL763" s="41" t="s">
        <v>460</v>
      </c>
    </row>
    <row r="764" spans="30:64" ht="14.4" x14ac:dyDescent="0.3">
      <c r="AD764" s="41">
        <f>ROW()</f>
        <v>764</v>
      </c>
      <c r="BB764" s="41" t="s">
        <v>1895</v>
      </c>
      <c r="BC764" s="41" t="s">
        <v>420</v>
      </c>
      <c r="BD764" s="42" t="b">
        <v>0</v>
      </c>
      <c r="BE764" s="41" t="str">
        <f>IF(AA628=2,"Associate",IF(AA628=3,"Fellow",""))</f>
        <v/>
      </c>
      <c r="BF764" s="41" t="str">
        <f>BE764</f>
        <v/>
      </c>
      <c r="BG764" s="41" t="b">
        <v>1</v>
      </c>
      <c r="BH764" s="41" t="b">
        <v>0</v>
      </c>
      <c r="BJ764" s="41">
        <f>AA628</f>
        <v>0</v>
      </c>
      <c r="BK764" s="41" t="e">
        <f ca="1">_xlfn.FORMULATEXT(BJ764)</f>
        <v>#N/A</v>
      </c>
      <c r="BL764" s="41" t="s">
        <v>1724</v>
      </c>
    </row>
    <row r="765" spans="30:64" ht="14.4" x14ac:dyDescent="0.3">
      <c r="AD765" s="41">
        <f>ROW()</f>
        <v>765</v>
      </c>
      <c r="BB765" s="41" t="s">
        <v>1896</v>
      </c>
      <c r="BC765" s="41" t="s">
        <v>348</v>
      </c>
      <c r="BD765" s="42" t="b">
        <v>0</v>
      </c>
      <c r="BE765" s="43" t="str">
        <f>M636</f>
        <v>00148096</v>
      </c>
      <c r="BF765" s="41" t="str">
        <f>UPPER(""&amp;M636)</f>
        <v>00148096</v>
      </c>
      <c r="BG765" s="41" t="b">
        <v>1</v>
      </c>
      <c r="BH765" s="41" t="b">
        <v>0</v>
      </c>
      <c r="BK765" s="41" t="e">
        <f t="shared" ref="BK765:BK776" ca="1" si="104">_xlfn.FORMULATEXT(BE765)</f>
        <v>#N/A</v>
      </c>
      <c r="BL765" s="41" t="e">
        <f t="shared" ref="BL765:BL776" ca="1" si="105">_xlfn.FORMULATEXT(BE765)</f>
        <v>#N/A</v>
      </c>
    </row>
    <row r="766" spans="30:64" ht="14.4" x14ac:dyDescent="0.3">
      <c r="AD766" s="41">
        <f>ROW()</f>
        <v>766</v>
      </c>
      <c r="BB766" s="41" t="s">
        <v>1897</v>
      </c>
      <c r="BC766" s="41" t="s">
        <v>348</v>
      </c>
      <c r="BD766" s="42" t="b">
        <v>0</v>
      </c>
      <c r="BE766" s="43">
        <f>M638</f>
        <v>0</v>
      </c>
      <c r="BF766" s="41" t="str">
        <f>""&amp;M638</f>
        <v/>
      </c>
      <c r="BG766" s="41" t="b">
        <v>0</v>
      </c>
      <c r="BH766" s="41" t="b">
        <v>0</v>
      </c>
      <c r="BK766" s="41" t="e">
        <f t="shared" ca="1" si="104"/>
        <v>#N/A</v>
      </c>
      <c r="BL766" s="41" t="e">
        <f t="shared" ca="1" si="105"/>
        <v>#N/A</v>
      </c>
    </row>
    <row r="767" spans="30:64" ht="14.4" x14ac:dyDescent="0.3">
      <c r="AD767" s="41">
        <f>ROW()</f>
        <v>767</v>
      </c>
      <c r="BB767" s="41" t="s">
        <v>1898</v>
      </c>
      <c r="BC767" s="41" t="s">
        <v>348</v>
      </c>
      <c r="BD767" s="42" t="b">
        <v>0</v>
      </c>
      <c r="BE767" s="43">
        <f>F294</f>
        <v>0</v>
      </c>
      <c r="BF767" s="41" t="str">
        <f>""&amp;F294</f>
        <v/>
      </c>
      <c r="BG767" s="41" t="b">
        <v>1</v>
      </c>
      <c r="BH767" s="41" t="b">
        <v>0</v>
      </c>
      <c r="BK767" s="41" t="e">
        <f t="shared" ca="1" si="104"/>
        <v>#N/A</v>
      </c>
      <c r="BL767" s="41" t="e">
        <f t="shared" ca="1" si="105"/>
        <v>#N/A</v>
      </c>
    </row>
    <row r="768" spans="30:64" ht="14.4" x14ac:dyDescent="0.3">
      <c r="AD768" s="41">
        <f>ROW()</f>
        <v>768</v>
      </c>
      <c r="BB768" s="41" t="s">
        <v>1899</v>
      </c>
      <c r="BC768" s="41" t="s">
        <v>348</v>
      </c>
      <c r="BD768" s="42" t="b">
        <v>0</v>
      </c>
      <c r="BE768" s="43">
        <f>F294</f>
        <v>0</v>
      </c>
      <c r="BF768" s="41" t="str">
        <f>""&amp;F294</f>
        <v/>
      </c>
      <c r="BG768" s="41" t="b">
        <v>1</v>
      </c>
      <c r="BH768" s="41" t="b">
        <v>0</v>
      </c>
      <c r="BK768" s="41" t="e">
        <f t="shared" ca="1" si="104"/>
        <v>#N/A</v>
      </c>
      <c r="BL768" s="41" t="e">
        <f t="shared" ca="1" si="105"/>
        <v>#N/A</v>
      </c>
    </row>
    <row r="769" spans="30:64" ht="14.4" x14ac:dyDescent="0.3">
      <c r="AD769" s="41">
        <f>ROW()</f>
        <v>769</v>
      </c>
      <c r="BB769" s="41" t="s">
        <v>1900</v>
      </c>
      <c r="BC769" s="41" t="s">
        <v>348</v>
      </c>
      <c r="BD769" s="42" t="b">
        <v>0</v>
      </c>
      <c r="BE769" s="43">
        <f>F294</f>
        <v>0</v>
      </c>
      <c r="BF769" s="41" t="str">
        <f>""&amp;F294</f>
        <v/>
      </c>
      <c r="BG769" s="41" t="b">
        <v>1</v>
      </c>
      <c r="BH769" s="41" t="b">
        <v>0</v>
      </c>
      <c r="BK769" s="41" t="e">
        <f t="shared" ca="1" si="104"/>
        <v>#N/A</v>
      </c>
      <c r="BL769" s="41" t="e">
        <f t="shared" ca="1" si="105"/>
        <v>#N/A</v>
      </c>
    </row>
    <row r="770" spans="30:64" ht="14.4" x14ac:dyDescent="0.3">
      <c r="AD770" s="41">
        <f>ROW()</f>
        <v>770</v>
      </c>
      <c r="BB770" s="41" t="s">
        <v>1901</v>
      </c>
      <c r="BC770" s="41" t="s">
        <v>348</v>
      </c>
      <c r="BD770" s="42" t="b">
        <v>0</v>
      </c>
      <c r="BE770" s="43">
        <f>F294</f>
        <v>0</v>
      </c>
      <c r="BF770" s="41" t="str">
        <f>""&amp;F294</f>
        <v/>
      </c>
      <c r="BG770" s="41" t="b">
        <v>1</v>
      </c>
      <c r="BH770" s="41" t="b">
        <v>0</v>
      </c>
      <c r="BK770" s="41" t="e">
        <f t="shared" ca="1" si="104"/>
        <v>#N/A</v>
      </c>
      <c r="BL770" s="41" t="e">
        <f t="shared" ca="1" si="105"/>
        <v>#N/A</v>
      </c>
    </row>
    <row r="771" spans="30:64" ht="14.4" x14ac:dyDescent="0.3">
      <c r="AD771" s="41">
        <f>ROW()</f>
        <v>771</v>
      </c>
      <c r="BB771" s="41" t="s">
        <v>1902</v>
      </c>
      <c r="BC771" s="41" t="s">
        <v>348</v>
      </c>
      <c r="BD771" s="42" t="b">
        <v>0</v>
      </c>
      <c r="BE771" s="43">
        <f>F318</f>
        <v>0</v>
      </c>
      <c r="BF771" s="41" t="str">
        <f>""&amp;F318</f>
        <v/>
      </c>
      <c r="BG771" s="41" t="b">
        <v>1</v>
      </c>
      <c r="BH771" s="41" t="b">
        <v>0</v>
      </c>
      <c r="BK771" s="41" t="e">
        <f t="shared" ca="1" si="104"/>
        <v>#N/A</v>
      </c>
      <c r="BL771" s="41" t="e">
        <f t="shared" ca="1" si="105"/>
        <v>#N/A</v>
      </c>
    </row>
    <row r="772" spans="30:64" ht="14.4" x14ac:dyDescent="0.3">
      <c r="AD772" s="41">
        <f>ROW()</f>
        <v>772</v>
      </c>
      <c r="BB772" s="41" t="s">
        <v>1903</v>
      </c>
      <c r="BC772" s="41" t="s">
        <v>348</v>
      </c>
      <c r="BD772" s="42" t="b">
        <v>0</v>
      </c>
      <c r="BE772" s="43">
        <f>F318</f>
        <v>0</v>
      </c>
      <c r="BF772" s="41" t="str">
        <f>""&amp;F318</f>
        <v/>
      </c>
      <c r="BG772" s="41" t="b">
        <v>1</v>
      </c>
      <c r="BH772" s="41" t="b">
        <v>0</v>
      </c>
      <c r="BK772" s="41" t="e">
        <f t="shared" ca="1" si="104"/>
        <v>#N/A</v>
      </c>
      <c r="BL772" s="41" t="e">
        <f t="shared" ca="1" si="105"/>
        <v>#N/A</v>
      </c>
    </row>
    <row r="773" spans="30:64" ht="14.4" x14ac:dyDescent="0.3">
      <c r="BB773" s="41" t="s">
        <v>1904</v>
      </c>
      <c r="BC773" s="41" t="s">
        <v>348</v>
      </c>
      <c r="BD773" s="42" t="b">
        <v>0</v>
      </c>
      <c r="BE773" s="43">
        <f>F318</f>
        <v>0</v>
      </c>
      <c r="BF773" s="41" t="str">
        <f>""&amp;F318</f>
        <v/>
      </c>
      <c r="BG773" s="41" t="b">
        <v>1</v>
      </c>
      <c r="BH773" s="41" t="b">
        <v>0</v>
      </c>
      <c r="BK773" s="41" t="e">
        <f t="shared" ca="1" si="104"/>
        <v>#N/A</v>
      </c>
      <c r="BL773" s="41" t="e">
        <f t="shared" ca="1" si="105"/>
        <v>#N/A</v>
      </c>
    </row>
    <row r="774" spans="30:64" ht="14.4" x14ac:dyDescent="0.3">
      <c r="BB774" s="41" t="s">
        <v>1905</v>
      </c>
      <c r="BC774" s="41" t="s">
        <v>348</v>
      </c>
      <c r="BD774" s="42" t="b">
        <v>0</v>
      </c>
      <c r="BE774" s="43">
        <f>F318</f>
        <v>0</v>
      </c>
      <c r="BF774" s="41" t="str">
        <f>""&amp;F318</f>
        <v/>
      </c>
      <c r="BG774" s="41" t="b">
        <v>1</v>
      </c>
      <c r="BH774" s="41" t="b">
        <v>0</v>
      </c>
      <c r="BK774" s="41" t="e">
        <f t="shared" ca="1" si="104"/>
        <v>#N/A</v>
      </c>
      <c r="BL774" s="41" t="e">
        <f t="shared" ca="1" si="105"/>
        <v>#N/A</v>
      </c>
    </row>
    <row r="775" spans="30:64" ht="14.4" x14ac:dyDescent="0.3">
      <c r="BB775" s="41" t="s">
        <v>1906</v>
      </c>
      <c r="BC775" s="41" t="s">
        <v>348</v>
      </c>
      <c r="BD775" s="42" t="b">
        <v>0</v>
      </c>
      <c r="BE775" s="43" t="str">
        <f>F25</f>
        <v>701 AVDHESH HOUSE OPPGURUDWARA NEAR THALTEJ   CHOKDI,NA,AHMEDABAD,Gujarat,India,380054</v>
      </c>
      <c r="BF775" s="41" t="str">
        <f>""&amp;F25</f>
        <v>701 AVDHESH HOUSE OPPGURUDWARA NEAR THALTEJ   CHOKDI,NA,AHMEDABAD,Gujarat,India,380054</v>
      </c>
      <c r="BG775" s="41" t="b">
        <v>0</v>
      </c>
      <c r="BH775" s="41" t="b">
        <v>0</v>
      </c>
      <c r="BK775" s="41" t="e">
        <f t="shared" ca="1" si="104"/>
        <v>#N/A</v>
      </c>
      <c r="BL775" s="41" t="e">
        <f t="shared" ca="1" si="105"/>
        <v>#N/A</v>
      </c>
    </row>
    <row r="776" spans="30:64" ht="14.4" x14ac:dyDescent="0.3">
      <c r="BB776" s="41" t="s">
        <v>1907</v>
      </c>
      <c r="BC776" s="41" t="s">
        <v>348</v>
      </c>
      <c r="BD776" s="42" t="b">
        <v>0</v>
      </c>
      <c r="BE776" s="43" t="str">
        <f>J25</f>
        <v>701 AVDHESH HOUSE OPPGURUDWARA NEAR THALTEJ   CHOKDI,NA,AHMEDABAD,Gujarat,India,380054</v>
      </c>
      <c r="BF776" s="41" t="str">
        <f>""&amp;J25</f>
        <v>701 AVDHESH HOUSE OPPGURUDWARA NEAR THALTEJ   CHOKDI,NA,AHMEDABAD,Gujarat,India,380054</v>
      </c>
      <c r="BG776" s="41" t="b">
        <v>1</v>
      </c>
      <c r="BH776" s="41" t="b">
        <v>0</v>
      </c>
      <c r="BK776" s="41" t="e">
        <f t="shared" ca="1" si="104"/>
        <v>#N/A</v>
      </c>
      <c r="BL776" s="41" t="e">
        <f t="shared" ca="1" si="105"/>
        <v>#N/A</v>
      </c>
    </row>
  </sheetData>
  <sheetProtection password="877B" sheet="1" objects="1" scenarios="1" selectLockedCells="1"/>
  <mergeCells count="2020">
    <mergeCell ref="Q505:R505"/>
    <mergeCell ref="Q506:R506"/>
    <mergeCell ref="Q507:R507"/>
    <mergeCell ref="Q508:R508"/>
    <mergeCell ref="Q509:R509"/>
    <mergeCell ref="B496:C496"/>
    <mergeCell ref="B497:C497"/>
    <mergeCell ref="B498:C498"/>
    <mergeCell ref="B499:C499"/>
    <mergeCell ref="B500:C500"/>
    <mergeCell ref="B501:C501"/>
    <mergeCell ref="B502:C502"/>
    <mergeCell ref="B503:C503"/>
    <mergeCell ref="B504:C504"/>
    <mergeCell ref="N395:P395"/>
    <mergeCell ref="N396:P396"/>
    <mergeCell ref="B368:D368"/>
    <mergeCell ref="B369:D369"/>
    <mergeCell ref="E368:G368"/>
    <mergeCell ref="E369:G369"/>
    <mergeCell ref="H368:J368"/>
    <mergeCell ref="H369:J369"/>
    <mergeCell ref="D500:E500"/>
    <mergeCell ref="D501:E501"/>
    <mergeCell ref="D502:E502"/>
    <mergeCell ref="D503:E503"/>
    <mergeCell ref="D504:E504"/>
    <mergeCell ref="D505:E505"/>
    <mergeCell ref="D506:E506"/>
    <mergeCell ref="D507:E507"/>
    <mergeCell ref="D508:E508"/>
    <mergeCell ref="B505:C505"/>
    <mergeCell ref="B395:D395"/>
    <mergeCell ref="B396:D396"/>
    <mergeCell ref="E395:G395"/>
    <mergeCell ref="E396:G396"/>
    <mergeCell ref="H395:J395"/>
    <mergeCell ref="H396:J396"/>
    <mergeCell ref="K395:M395"/>
    <mergeCell ref="K396:M396"/>
    <mergeCell ref="Q496:R496"/>
    <mergeCell ref="Q497:R497"/>
    <mergeCell ref="Q498:R498"/>
    <mergeCell ref="Q499:R499"/>
    <mergeCell ref="Q500:R500"/>
    <mergeCell ref="Q501:R501"/>
    <mergeCell ref="Q502:R502"/>
    <mergeCell ref="Q503:R503"/>
    <mergeCell ref="Q504:R504"/>
    <mergeCell ref="O497:P497"/>
    <mergeCell ref="O498:P498"/>
    <mergeCell ref="O499:P499"/>
    <mergeCell ref="O500:P500"/>
    <mergeCell ref="O501:P501"/>
    <mergeCell ref="O502:P502"/>
    <mergeCell ref="O503:P503"/>
    <mergeCell ref="O504:P504"/>
    <mergeCell ref="B509:C509"/>
    <mergeCell ref="D496:E496"/>
    <mergeCell ref="D497:E497"/>
    <mergeCell ref="D498:E498"/>
    <mergeCell ref="D499:E499"/>
    <mergeCell ref="H501:I501"/>
    <mergeCell ref="H502:I502"/>
    <mergeCell ref="H503:I503"/>
    <mergeCell ref="H504:I504"/>
    <mergeCell ref="H505:I505"/>
    <mergeCell ref="H506:I506"/>
    <mergeCell ref="H507:I507"/>
    <mergeCell ref="H508:I508"/>
    <mergeCell ref="H509:I509"/>
    <mergeCell ref="J496:K496"/>
    <mergeCell ref="J497:K497"/>
    <mergeCell ref="J498:K498"/>
    <mergeCell ref="J499:K499"/>
    <mergeCell ref="J500:K500"/>
    <mergeCell ref="J501:K501"/>
    <mergeCell ref="J502:K502"/>
    <mergeCell ref="J503:K503"/>
    <mergeCell ref="J504:K504"/>
    <mergeCell ref="J505:K505"/>
    <mergeCell ref="J506:K506"/>
    <mergeCell ref="J507:K507"/>
    <mergeCell ref="J508:K508"/>
    <mergeCell ref="J509:K509"/>
    <mergeCell ref="D509:E509"/>
    <mergeCell ref="B506:C506"/>
    <mergeCell ref="B507:C507"/>
    <mergeCell ref="B508:C508"/>
    <mergeCell ref="O508:P508"/>
    <mergeCell ref="O509:P509"/>
    <mergeCell ref="F496:G496"/>
    <mergeCell ref="F497:G497"/>
    <mergeCell ref="F498:G498"/>
    <mergeCell ref="F499:G499"/>
    <mergeCell ref="F500:G500"/>
    <mergeCell ref="F501:G501"/>
    <mergeCell ref="F502:G502"/>
    <mergeCell ref="F503:G503"/>
    <mergeCell ref="F504:G504"/>
    <mergeCell ref="F505:G505"/>
    <mergeCell ref="F506:G506"/>
    <mergeCell ref="F507:G507"/>
    <mergeCell ref="F508:G508"/>
    <mergeCell ref="F509:G509"/>
    <mergeCell ref="H496:I496"/>
    <mergeCell ref="H497:I497"/>
    <mergeCell ref="H498:I498"/>
    <mergeCell ref="H499:I499"/>
    <mergeCell ref="H500:I500"/>
    <mergeCell ref="O505:P505"/>
    <mergeCell ref="O506:P506"/>
    <mergeCell ref="O507:P507"/>
    <mergeCell ref="O476:P476"/>
    <mergeCell ref="O477:P477"/>
    <mergeCell ref="O478:P478"/>
    <mergeCell ref="O479:P479"/>
    <mergeCell ref="O480:P480"/>
    <mergeCell ref="O481:P481"/>
    <mergeCell ref="O482:P482"/>
    <mergeCell ref="O483:P483"/>
    <mergeCell ref="O484:P484"/>
    <mergeCell ref="O485:P485"/>
    <mergeCell ref="O486:P486"/>
    <mergeCell ref="O487:P487"/>
    <mergeCell ref="O488:P488"/>
    <mergeCell ref="O489:P489"/>
    <mergeCell ref="Q476:R476"/>
    <mergeCell ref="Q477:R477"/>
    <mergeCell ref="Q478:R478"/>
    <mergeCell ref="Q479:R479"/>
    <mergeCell ref="Q480:R480"/>
    <mergeCell ref="Q481:R481"/>
    <mergeCell ref="Q482:R482"/>
    <mergeCell ref="Q483:R483"/>
    <mergeCell ref="Q484:R484"/>
    <mergeCell ref="Q485:R485"/>
    <mergeCell ref="Q486:R486"/>
    <mergeCell ref="Q487:R487"/>
    <mergeCell ref="Q488:R488"/>
    <mergeCell ref="Q489:R489"/>
    <mergeCell ref="J476:K476"/>
    <mergeCell ref="J477:K477"/>
    <mergeCell ref="J478:K478"/>
    <mergeCell ref="J479:K479"/>
    <mergeCell ref="J480:K480"/>
    <mergeCell ref="J481:K481"/>
    <mergeCell ref="J482:K482"/>
    <mergeCell ref="J483:K483"/>
    <mergeCell ref="J484:K484"/>
    <mergeCell ref="J485:K485"/>
    <mergeCell ref="J486:K486"/>
    <mergeCell ref="J487:K487"/>
    <mergeCell ref="J488:K488"/>
    <mergeCell ref="J489:K489"/>
    <mergeCell ref="L476:N476"/>
    <mergeCell ref="L477:N477"/>
    <mergeCell ref="L478:N478"/>
    <mergeCell ref="L479:N479"/>
    <mergeCell ref="L480:N480"/>
    <mergeCell ref="L481:N481"/>
    <mergeCell ref="L482:N482"/>
    <mergeCell ref="L483:N483"/>
    <mergeCell ref="L484:N484"/>
    <mergeCell ref="L485:N485"/>
    <mergeCell ref="L486:N486"/>
    <mergeCell ref="L487:N487"/>
    <mergeCell ref="L488:N488"/>
    <mergeCell ref="L489:N489"/>
    <mergeCell ref="F476:G476"/>
    <mergeCell ref="F477:G477"/>
    <mergeCell ref="F478:G478"/>
    <mergeCell ref="F479:G479"/>
    <mergeCell ref="F480:G480"/>
    <mergeCell ref="F481:G481"/>
    <mergeCell ref="F482:G482"/>
    <mergeCell ref="F483:G483"/>
    <mergeCell ref="F484:G484"/>
    <mergeCell ref="F485:G485"/>
    <mergeCell ref="F486:G486"/>
    <mergeCell ref="F487:G487"/>
    <mergeCell ref="F488:G488"/>
    <mergeCell ref="F489:G489"/>
    <mergeCell ref="H476:I476"/>
    <mergeCell ref="H477:I477"/>
    <mergeCell ref="H478:I478"/>
    <mergeCell ref="H479:I479"/>
    <mergeCell ref="H480:I480"/>
    <mergeCell ref="H481:I481"/>
    <mergeCell ref="H482:I482"/>
    <mergeCell ref="H483:I483"/>
    <mergeCell ref="H484:I484"/>
    <mergeCell ref="H485:I485"/>
    <mergeCell ref="H486:I486"/>
    <mergeCell ref="H487:I487"/>
    <mergeCell ref="H488:I488"/>
    <mergeCell ref="H489:I489"/>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D476:E476"/>
    <mergeCell ref="D477:E477"/>
    <mergeCell ref="D478:E478"/>
    <mergeCell ref="D479:E479"/>
    <mergeCell ref="D480:E480"/>
    <mergeCell ref="D481:E481"/>
    <mergeCell ref="D482:E482"/>
    <mergeCell ref="D483:E483"/>
    <mergeCell ref="D484:E484"/>
    <mergeCell ref="D485:E485"/>
    <mergeCell ref="D486:E486"/>
    <mergeCell ref="D487:E487"/>
    <mergeCell ref="D488:E488"/>
    <mergeCell ref="D489:E489"/>
    <mergeCell ref="F464:G464"/>
    <mergeCell ref="F465:G465"/>
    <mergeCell ref="F466:G466"/>
    <mergeCell ref="F467:G467"/>
    <mergeCell ref="F468:G468"/>
    <mergeCell ref="F469:G469"/>
    <mergeCell ref="H456:I456"/>
    <mergeCell ref="H457:I457"/>
    <mergeCell ref="H458:I458"/>
    <mergeCell ref="H459:I459"/>
    <mergeCell ref="H460:I460"/>
    <mergeCell ref="H461:I461"/>
    <mergeCell ref="H462:I462"/>
    <mergeCell ref="H463:I463"/>
    <mergeCell ref="H464:I464"/>
    <mergeCell ref="H465:I465"/>
    <mergeCell ref="H466:I466"/>
    <mergeCell ref="H467:I467"/>
    <mergeCell ref="H468:I468"/>
    <mergeCell ref="H469:I469"/>
    <mergeCell ref="J460:K460"/>
    <mergeCell ref="J461:K461"/>
    <mergeCell ref="J462:K462"/>
    <mergeCell ref="J463:K463"/>
    <mergeCell ref="J464:K464"/>
    <mergeCell ref="J465:K465"/>
    <mergeCell ref="J466:K466"/>
    <mergeCell ref="J467:K467"/>
    <mergeCell ref="J468:K468"/>
    <mergeCell ref="J469:K469"/>
    <mergeCell ref="D456:E456"/>
    <mergeCell ref="D457:E457"/>
    <mergeCell ref="D458:E458"/>
    <mergeCell ref="D459:E459"/>
    <mergeCell ref="D460:E460"/>
    <mergeCell ref="D461:E461"/>
    <mergeCell ref="D462:E462"/>
    <mergeCell ref="D463:E463"/>
    <mergeCell ref="D464:E464"/>
    <mergeCell ref="D465:E465"/>
    <mergeCell ref="D466:E466"/>
    <mergeCell ref="D467:E467"/>
    <mergeCell ref="D468:E468"/>
    <mergeCell ref="D469:E469"/>
    <mergeCell ref="F456:G456"/>
    <mergeCell ref="F457:G457"/>
    <mergeCell ref="F458:G458"/>
    <mergeCell ref="F459:G459"/>
    <mergeCell ref="F460:G460"/>
    <mergeCell ref="F461:G461"/>
    <mergeCell ref="F462:G462"/>
    <mergeCell ref="F463:G463"/>
    <mergeCell ref="Q456:R456"/>
    <mergeCell ref="Q457:R457"/>
    <mergeCell ref="Q458:R458"/>
    <mergeCell ref="Q459:R459"/>
    <mergeCell ref="Q460:R460"/>
    <mergeCell ref="Q461:R461"/>
    <mergeCell ref="Q462:R462"/>
    <mergeCell ref="Q463:R463"/>
    <mergeCell ref="Q464:R464"/>
    <mergeCell ref="Q465:R465"/>
    <mergeCell ref="Q466:R466"/>
    <mergeCell ref="Q467:R467"/>
    <mergeCell ref="Q468:R468"/>
    <mergeCell ref="Q469:R469"/>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J456:K456"/>
    <mergeCell ref="J457:K457"/>
    <mergeCell ref="J458:K458"/>
    <mergeCell ref="J459:K459"/>
    <mergeCell ref="L456:N456"/>
    <mergeCell ref="L457:N457"/>
    <mergeCell ref="L458:N458"/>
    <mergeCell ref="L459:N459"/>
    <mergeCell ref="L460:N460"/>
    <mergeCell ref="L461:N461"/>
    <mergeCell ref="L462:N462"/>
    <mergeCell ref="L463:N463"/>
    <mergeCell ref="L464:N464"/>
    <mergeCell ref="L465:N465"/>
    <mergeCell ref="L466:N466"/>
    <mergeCell ref="L467:N467"/>
    <mergeCell ref="L468:N468"/>
    <mergeCell ref="L469:N469"/>
    <mergeCell ref="O456:P456"/>
    <mergeCell ref="O457:P457"/>
    <mergeCell ref="O458:P458"/>
    <mergeCell ref="O459:P459"/>
    <mergeCell ref="O460:P460"/>
    <mergeCell ref="O461:P461"/>
    <mergeCell ref="O462:P462"/>
    <mergeCell ref="O463:P463"/>
    <mergeCell ref="O464:P464"/>
    <mergeCell ref="O465:P465"/>
    <mergeCell ref="O466:P466"/>
    <mergeCell ref="O467:P467"/>
    <mergeCell ref="O468:P468"/>
    <mergeCell ref="O469:P469"/>
    <mergeCell ref="M420:P420"/>
    <mergeCell ref="M421:P421"/>
    <mergeCell ref="M422:P422"/>
    <mergeCell ref="M423:P423"/>
    <mergeCell ref="M424:P424"/>
    <mergeCell ref="M425:P425"/>
    <mergeCell ref="M426:P426"/>
    <mergeCell ref="M427:P427"/>
    <mergeCell ref="M428:P428"/>
    <mergeCell ref="B437:C437"/>
    <mergeCell ref="B438:C438"/>
    <mergeCell ref="D437:F437"/>
    <mergeCell ref="D438:F438"/>
    <mergeCell ref="K437:M437"/>
    <mergeCell ref="K438:M438"/>
    <mergeCell ref="N437:P437"/>
    <mergeCell ref="N438:P438"/>
    <mergeCell ref="G437:H437"/>
    <mergeCell ref="G438:H438"/>
    <mergeCell ref="I437:J437"/>
    <mergeCell ref="I438:J438"/>
    <mergeCell ref="G425:I425"/>
    <mergeCell ref="G426:I426"/>
    <mergeCell ref="G427:I427"/>
    <mergeCell ref="G428:I428"/>
    <mergeCell ref="J420:L420"/>
    <mergeCell ref="J421:L421"/>
    <mergeCell ref="J422:L422"/>
    <mergeCell ref="J423:L423"/>
    <mergeCell ref="J424:L424"/>
    <mergeCell ref="J425:L425"/>
    <mergeCell ref="J426:L426"/>
    <mergeCell ref="J427:L427"/>
    <mergeCell ref="J428:L428"/>
    <mergeCell ref="B420:C420"/>
    <mergeCell ref="B421:C421"/>
    <mergeCell ref="B422:C422"/>
    <mergeCell ref="B423:C423"/>
    <mergeCell ref="B424:C424"/>
    <mergeCell ref="B425:C425"/>
    <mergeCell ref="B426:C426"/>
    <mergeCell ref="B427:C427"/>
    <mergeCell ref="B428:C428"/>
    <mergeCell ref="D420:F420"/>
    <mergeCell ref="D421:F421"/>
    <mergeCell ref="D422:F422"/>
    <mergeCell ref="D423:F423"/>
    <mergeCell ref="D424:F424"/>
    <mergeCell ref="D425:F425"/>
    <mergeCell ref="D426:F426"/>
    <mergeCell ref="D427:F427"/>
    <mergeCell ref="D428:F428"/>
    <mergeCell ref="Q548:S548"/>
    <mergeCell ref="Q549:S549"/>
    <mergeCell ref="Q550:S550"/>
    <mergeCell ref="Q551:S551"/>
    <mergeCell ref="Q552:S552"/>
    <mergeCell ref="Q553:S553"/>
    <mergeCell ref="Q554:S554"/>
    <mergeCell ref="Q555:S555"/>
    <mergeCell ref="Q556:S556"/>
    <mergeCell ref="Q557:S557"/>
    <mergeCell ref="Q558:S558"/>
    <mergeCell ref="Q559:S559"/>
    <mergeCell ref="Q560:S560"/>
    <mergeCell ref="Q561:S561"/>
    <mergeCell ref="B548:D548"/>
    <mergeCell ref="B549:D549"/>
    <mergeCell ref="B550:D550"/>
    <mergeCell ref="B551:D551"/>
    <mergeCell ref="B552:D552"/>
    <mergeCell ref="B553:D553"/>
    <mergeCell ref="B554:D554"/>
    <mergeCell ref="B555:D555"/>
    <mergeCell ref="B556:D556"/>
    <mergeCell ref="B557:D557"/>
    <mergeCell ref="B558:D558"/>
    <mergeCell ref="B559:D559"/>
    <mergeCell ref="B560:D560"/>
    <mergeCell ref="B561:D561"/>
    <mergeCell ref="K548:M548"/>
    <mergeCell ref="K549:M549"/>
    <mergeCell ref="K550:M550"/>
    <mergeCell ref="K551:M551"/>
    <mergeCell ref="K552:M552"/>
    <mergeCell ref="K553:M553"/>
    <mergeCell ref="K554:M554"/>
    <mergeCell ref="K555:M555"/>
    <mergeCell ref="K556:M556"/>
    <mergeCell ref="K557:M557"/>
    <mergeCell ref="K558:M558"/>
    <mergeCell ref="K559:M559"/>
    <mergeCell ref="K560:M560"/>
    <mergeCell ref="K561:M561"/>
    <mergeCell ref="N548:P548"/>
    <mergeCell ref="N549:P549"/>
    <mergeCell ref="N550:P550"/>
    <mergeCell ref="N551:P551"/>
    <mergeCell ref="N552:P552"/>
    <mergeCell ref="N553:P553"/>
    <mergeCell ref="N554:P554"/>
    <mergeCell ref="N555:P555"/>
    <mergeCell ref="N556:P556"/>
    <mergeCell ref="N557:P557"/>
    <mergeCell ref="N558:P558"/>
    <mergeCell ref="N559:P559"/>
    <mergeCell ref="N560:P560"/>
    <mergeCell ref="N561:P561"/>
    <mergeCell ref="E551:G551"/>
    <mergeCell ref="E552:G552"/>
    <mergeCell ref="E553:G553"/>
    <mergeCell ref="E554:G554"/>
    <mergeCell ref="E555:G555"/>
    <mergeCell ref="E556:G556"/>
    <mergeCell ref="E557:G557"/>
    <mergeCell ref="E558:G558"/>
    <mergeCell ref="E559:G559"/>
    <mergeCell ref="E560:G560"/>
    <mergeCell ref="E561:G561"/>
    <mergeCell ref="H548:J548"/>
    <mergeCell ref="H549:J549"/>
    <mergeCell ref="H550:J550"/>
    <mergeCell ref="H551:J551"/>
    <mergeCell ref="H552:J552"/>
    <mergeCell ref="H553:J553"/>
    <mergeCell ref="H554:J554"/>
    <mergeCell ref="H555:J555"/>
    <mergeCell ref="H556:J556"/>
    <mergeCell ref="H557:J557"/>
    <mergeCell ref="H558:J558"/>
    <mergeCell ref="H559:J559"/>
    <mergeCell ref="H560:J560"/>
    <mergeCell ref="H561:J561"/>
    <mergeCell ref="B527:D527"/>
    <mergeCell ref="B528:D528"/>
    <mergeCell ref="B529:D529"/>
    <mergeCell ref="B530:D530"/>
    <mergeCell ref="B531:D531"/>
    <mergeCell ref="B532:D532"/>
    <mergeCell ref="B533:D533"/>
    <mergeCell ref="B534:D534"/>
    <mergeCell ref="B535:D535"/>
    <mergeCell ref="B536:D536"/>
    <mergeCell ref="B537:D537"/>
    <mergeCell ref="B538:D538"/>
    <mergeCell ref="B539:D539"/>
    <mergeCell ref="B540:D540"/>
    <mergeCell ref="E548:G548"/>
    <mergeCell ref="E549:G549"/>
    <mergeCell ref="E550:G550"/>
    <mergeCell ref="B547:D547"/>
    <mergeCell ref="E547:G547"/>
    <mergeCell ref="N527:P527"/>
    <mergeCell ref="N528:P528"/>
    <mergeCell ref="N529:P529"/>
    <mergeCell ref="N530:P530"/>
    <mergeCell ref="N531:P531"/>
    <mergeCell ref="N532:P532"/>
    <mergeCell ref="N533:P533"/>
    <mergeCell ref="N534:P534"/>
    <mergeCell ref="N535:P535"/>
    <mergeCell ref="N536:P536"/>
    <mergeCell ref="N537:P537"/>
    <mergeCell ref="N538:P538"/>
    <mergeCell ref="N539:P539"/>
    <mergeCell ref="N540:P540"/>
    <mergeCell ref="Q527:S527"/>
    <mergeCell ref="Q528:S528"/>
    <mergeCell ref="Q529:S529"/>
    <mergeCell ref="Q530:S530"/>
    <mergeCell ref="Q531:S531"/>
    <mergeCell ref="Q532:S532"/>
    <mergeCell ref="Q533:S533"/>
    <mergeCell ref="Q534:S534"/>
    <mergeCell ref="Q535:S535"/>
    <mergeCell ref="Q536:S536"/>
    <mergeCell ref="Q537:S537"/>
    <mergeCell ref="Q538:S538"/>
    <mergeCell ref="Q539:S539"/>
    <mergeCell ref="Q540:S540"/>
    <mergeCell ref="H529:J529"/>
    <mergeCell ref="H530:J530"/>
    <mergeCell ref="H531:J531"/>
    <mergeCell ref="H532:J532"/>
    <mergeCell ref="H533:J533"/>
    <mergeCell ref="H534:J534"/>
    <mergeCell ref="H535:J535"/>
    <mergeCell ref="H536:J536"/>
    <mergeCell ref="H537:J537"/>
    <mergeCell ref="H538:J538"/>
    <mergeCell ref="H539:J539"/>
    <mergeCell ref="H540:J540"/>
    <mergeCell ref="K527:M527"/>
    <mergeCell ref="K528:M528"/>
    <mergeCell ref="K529:M529"/>
    <mergeCell ref="K530:M530"/>
    <mergeCell ref="K531:M531"/>
    <mergeCell ref="K532:M532"/>
    <mergeCell ref="K533:M533"/>
    <mergeCell ref="K534:M534"/>
    <mergeCell ref="K535:M535"/>
    <mergeCell ref="K536:M536"/>
    <mergeCell ref="K537:M537"/>
    <mergeCell ref="K538:M538"/>
    <mergeCell ref="K539:M539"/>
    <mergeCell ref="K540:M540"/>
    <mergeCell ref="B355:D355"/>
    <mergeCell ref="B356:D356"/>
    <mergeCell ref="B357:D357"/>
    <mergeCell ref="B358:D358"/>
    <mergeCell ref="B359:D359"/>
    <mergeCell ref="B360:D360"/>
    <mergeCell ref="B361:D361"/>
    <mergeCell ref="Y445:AA445"/>
    <mergeCell ref="Y446:AA446"/>
    <mergeCell ref="B445:C445"/>
    <mergeCell ref="B446:C446"/>
    <mergeCell ref="D445:F445"/>
    <mergeCell ref="D446:F446"/>
    <mergeCell ref="G445:H445"/>
    <mergeCell ref="G446:H446"/>
    <mergeCell ref="I445:J445"/>
    <mergeCell ref="I446:J446"/>
    <mergeCell ref="K445:L445"/>
    <mergeCell ref="K446:L446"/>
    <mergeCell ref="M445:N445"/>
    <mergeCell ref="M446:N446"/>
    <mergeCell ref="O445:P445"/>
    <mergeCell ref="O446:P446"/>
    <mergeCell ref="Q445:R445"/>
    <mergeCell ref="Q446:R446"/>
    <mergeCell ref="S445:U445"/>
    <mergeCell ref="S446:U446"/>
    <mergeCell ref="G420:I420"/>
    <mergeCell ref="G421:I421"/>
    <mergeCell ref="G422:I422"/>
    <mergeCell ref="G423:I423"/>
    <mergeCell ref="G424:I424"/>
    <mergeCell ref="B338:D338"/>
    <mergeCell ref="B339:D339"/>
    <mergeCell ref="B340:D340"/>
    <mergeCell ref="B341:D341"/>
    <mergeCell ref="B342:D342"/>
    <mergeCell ref="B343:D343"/>
    <mergeCell ref="B344:D344"/>
    <mergeCell ref="B345:D345"/>
    <mergeCell ref="B346:D346"/>
    <mergeCell ref="B347:D347"/>
    <mergeCell ref="B348:D348"/>
    <mergeCell ref="B349:D349"/>
    <mergeCell ref="B350:D350"/>
    <mergeCell ref="B351:D351"/>
    <mergeCell ref="B352:D352"/>
    <mergeCell ref="B353:D353"/>
    <mergeCell ref="B354:D354"/>
    <mergeCell ref="E361:G361"/>
    <mergeCell ref="H338:J338"/>
    <mergeCell ref="H339:J339"/>
    <mergeCell ref="H340:J340"/>
    <mergeCell ref="H341:J341"/>
    <mergeCell ref="H342:J342"/>
    <mergeCell ref="H343:J343"/>
    <mergeCell ref="H344:J344"/>
    <mergeCell ref="H345:J345"/>
    <mergeCell ref="H346:J346"/>
    <mergeCell ref="H347:J347"/>
    <mergeCell ref="H348:J348"/>
    <mergeCell ref="H349:J349"/>
    <mergeCell ref="H350:J350"/>
    <mergeCell ref="H351:J351"/>
    <mergeCell ref="H352:J352"/>
    <mergeCell ref="H353:J353"/>
    <mergeCell ref="H354:J354"/>
    <mergeCell ref="H355:J355"/>
    <mergeCell ref="H356:J356"/>
    <mergeCell ref="H357:J357"/>
    <mergeCell ref="H358:J358"/>
    <mergeCell ref="H359:J359"/>
    <mergeCell ref="H360:J360"/>
    <mergeCell ref="H361:J361"/>
    <mergeCell ref="K353:M353"/>
    <mergeCell ref="K354:M354"/>
    <mergeCell ref="K355:M355"/>
    <mergeCell ref="K356:M356"/>
    <mergeCell ref="K357:M357"/>
    <mergeCell ref="K358:M358"/>
    <mergeCell ref="K359:M359"/>
    <mergeCell ref="K360:M360"/>
    <mergeCell ref="K361:M361"/>
    <mergeCell ref="E338:G338"/>
    <mergeCell ref="E339:G339"/>
    <mergeCell ref="E340:G340"/>
    <mergeCell ref="E341:G341"/>
    <mergeCell ref="E342:G342"/>
    <mergeCell ref="E343:G343"/>
    <mergeCell ref="E344:G344"/>
    <mergeCell ref="E345:G345"/>
    <mergeCell ref="E346:G346"/>
    <mergeCell ref="E347:G347"/>
    <mergeCell ref="E348:G348"/>
    <mergeCell ref="E349:G349"/>
    <mergeCell ref="E350:G350"/>
    <mergeCell ref="E351:G351"/>
    <mergeCell ref="E352:G352"/>
    <mergeCell ref="E353:G353"/>
    <mergeCell ref="E354:G354"/>
    <mergeCell ref="E355:G355"/>
    <mergeCell ref="E356:G356"/>
    <mergeCell ref="E357:G357"/>
    <mergeCell ref="E358:G358"/>
    <mergeCell ref="E359:G359"/>
    <mergeCell ref="E360:G360"/>
    <mergeCell ref="Q361:S361"/>
    <mergeCell ref="N338:P338"/>
    <mergeCell ref="N339:P339"/>
    <mergeCell ref="N340:P340"/>
    <mergeCell ref="N341:P341"/>
    <mergeCell ref="N342:P342"/>
    <mergeCell ref="N343:P343"/>
    <mergeCell ref="N344:P344"/>
    <mergeCell ref="N345:P345"/>
    <mergeCell ref="N346:P346"/>
    <mergeCell ref="N347:P347"/>
    <mergeCell ref="N348:P348"/>
    <mergeCell ref="N349:P349"/>
    <mergeCell ref="N350:P350"/>
    <mergeCell ref="N351:P351"/>
    <mergeCell ref="N352:P352"/>
    <mergeCell ref="N353:P353"/>
    <mergeCell ref="N354:P354"/>
    <mergeCell ref="N355:P355"/>
    <mergeCell ref="N356:P356"/>
    <mergeCell ref="N357:P357"/>
    <mergeCell ref="N358:P358"/>
    <mergeCell ref="N359:P359"/>
    <mergeCell ref="N360:P360"/>
    <mergeCell ref="N361:P361"/>
    <mergeCell ref="B263:D263"/>
    <mergeCell ref="B264:D264"/>
    <mergeCell ref="Q338:S338"/>
    <mergeCell ref="Q339:S339"/>
    <mergeCell ref="Q340:S340"/>
    <mergeCell ref="Q341:S341"/>
    <mergeCell ref="Q342:S342"/>
    <mergeCell ref="Q343:S343"/>
    <mergeCell ref="Q344:S344"/>
    <mergeCell ref="Q345:S345"/>
    <mergeCell ref="Q346:S346"/>
    <mergeCell ref="Q347:S347"/>
    <mergeCell ref="Q348:S348"/>
    <mergeCell ref="Q349:S349"/>
    <mergeCell ref="Q350:S350"/>
    <mergeCell ref="Q351:S351"/>
    <mergeCell ref="Q352:S352"/>
    <mergeCell ref="K338:M338"/>
    <mergeCell ref="K339:M339"/>
    <mergeCell ref="K340:M340"/>
    <mergeCell ref="K341:M341"/>
    <mergeCell ref="K342:M342"/>
    <mergeCell ref="K343:M343"/>
    <mergeCell ref="K344:M344"/>
    <mergeCell ref="K345:M345"/>
    <mergeCell ref="K346:M346"/>
    <mergeCell ref="K347:M347"/>
    <mergeCell ref="K348:M348"/>
    <mergeCell ref="K349:M349"/>
    <mergeCell ref="K350:M350"/>
    <mergeCell ref="K351:M351"/>
    <mergeCell ref="K352:M352"/>
    <mergeCell ref="B246:D246"/>
    <mergeCell ref="B247:D247"/>
    <mergeCell ref="B248:D248"/>
    <mergeCell ref="B249:D249"/>
    <mergeCell ref="B250:D250"/>
    <mergeCell ref="B251:D251"/>
    <mergeCell ref="B252:D252"/>
    <mergeCell ref="B253:D253"/>
    <mergeCell ref="B254:D254"/>
    <mergeCell ref="B255:D255"/>
    <mergeCell ref="B256:D256"/>
    <mergeCell ref="B257:D257"/>
    <mergeCell ref="B258:D258"/>
    <mergeCell ref="B259:D259"/>
    <mergeCell ref="B260:D260"/>
    <mergeCell ref="B261:D261"/>
    <mergeCell ref="B262:D262"/>
    <mergeCell ref="E263:F263"/>
    <mergeCell ref="E264:F264"/>
    <mergeCell ref="G246:H246"/>
    <mergeCell ref="G247:H247"/>
    <mergeCell ref="G248:H248"/>
    <mergeCell ref="G249:H249"/>
    <mergeCell ref="G250:H250"/>
    <mergeCell ref="G251:H251"/>
    <mergeCell ref="G252:H252"/>
    <mergeCell ref="G253:H253"/>
    <mergeCell ref="G254:H254"/>
    <mergeCell ref="G255:H255"/>
    <mergeCell ref="G256:H256"/>
    <mergeCell ref="G257:H257"/>
    <mergeCell ref="G258:H258"/>
    <mergeCell ref="G259:H259"/>
    <mergeCell ref="G260:H260"/>
    <mergeCell ref="G261:H261"/>
    <mergeCell ref="G262:H262"/>
    <mergeCell ref="G263:H263"/>
    <mergeCell ref="G264:H264"/>
    <mergeCell ref="E246:F246"/>
    <mergeCell ref="E247:F247"/>
    <mergeCell ref="E248:F248"/>
    <mergeCell ref="E249:F249"/>
    <mergeCell ref="E250:F250"/>
    <mergeCell ref="E251:F251"/>
    <mergeCell ref="E252:F252"/>
    <mergeCell ref="E253:F253"/>
    <mergeCell ref="E254:F254"/>
    <mergeCell ref="E255:F255"/>
    <mergeCell ref="E256:F256"/>
    <mergeCell ref="E257:F257"/>
    <mergeCell ref="E258:F258"/>
    <mergeCell ref="E259:F259"/>
    <mergeCell ref="E260:F260"/>
    <mergeCell ref="E261:F261"/>
    <mergeCell ref="E262:F262"/>
    <mergeCell ref="L264:M264"/>
    <mergeCell ref="N246:P246"/>
    <mergeCell ref="N247:P247"/>
    <mergeCell ref="N248:P248"/>
    <mergeCell ref="N249:P249"/>
    <mergeCell ref="N250:P250"/>
    <mergeCell ref="N251:P251"/>
    <mergeCell ref="N252:P252"/>
    <mergeCell ref="N253:P253"/>
    <mergeCell ref="N254:P254"/>
    <mergeCell ref="N255:P255"/>
    <mergeCell ref="N256:P256"/>
    <mergeCell ref="N257:P257"/>
    <mergeCell ref="N258:P258"/>
    <mergeCell ref="N259:P259"/>
    <mergeCell ref="N260:P260"/>
    <mergeCell ref="N261:P261"/>
    <mergeCell ref="N262:P262"/>
    <mergeCell ref="N263:P263"/>
    <mergeCell ref="N264:P264"/>
    <mergeCell ref="I251:K251"/>
    <mergeCell ref="I252:K252"/>
    <mergeCell ref="I253:K253"/>
    <mergeCell ref="I254:K254"/>
    <mergeCell ref="I255:K255"/>
    <mergeCell ref="I256:K256"/>
    <mergeCell ref="I257:K257"/>
    <mergeCell ref="I258:K258"/>
    <mergeCell ref="I259:K259"/>
    <mergeCell ref="I260:K260"/>
    <mergeCell ref="I261:K261"/>
    <mergeCell ref="I262:K262"/>
    <mergeCell ref="I263:K263"/>
    <mergeCell ref="I264:K264"/>
    <mergeCell ref="L246:M246"/>
    <mergeCell ref="L247:M247"/>
    <mergeCell ref="L248:M248"/>
    <mergeCell ref="L249:M249"/>
    <mergeCell ref="L250:M250"/>
    <mergeCell ref="L251:M251"/>
    <mergeCell ref="L252:M252"/>
    <mergeCell ref="L253:M253"/>
    <mergeCell ref="L254:M254"/>
    <mergeCell ref="L255:M255"/>
    <mergeCell ref="L256:M256"/>
    <mergeCell ref="L257:M257"/>
    <mergeCell ref="L258:M258"/>
    <mergeCell ref="L259:M259"/>
    <mergeCell ref="L260:M260"/>
    <mergeCell ref="L261:M261"/>
    <mergeCell ref="L262:M262"/>
    <mergeCell ref="L263:M263"/>
    <mergeCell ref="R84:T84"/>
    <mergeCell ref="R85:T85"/>
    <mergeCell ref="R86:T86"/>
    <mergeCell ref="R87:T87"/>
    <mergeCell ref="R88:T88"/>
    <mergeCell ref="R89:T89"/>
    <mergeCell ref="R90:T90"/>
    <mergeCell ref="R91:T91"/>
    <mergeCell ref="R92:T92"/>
    <mergeCell ref="R93:T93"/>
    <mergeCell ref="R94:T94"/>
    <mergeCell ref="R95:T95"/>
    <mergeCell ref="R96:T96"/>
    <mergeCell ref="R97:T97"/>
    <mergeCell ref="G84:J84"/>
    <mergeCell ref="G85:J85"/>
    <mergeCell ref="G86:J86"/>
    <mergeCell ref="G87:J87"/>
    <mergeCell ref="G88:J88"/>
    <mergeCell ref="G89:J89"/>
    <mergeCell ref="G90:J90"/>
    <mergeCell ref="G91:J91"/>
    <mergeCell ref="G92:J92"/>
    <mergeCell ref="G93:J93"/>
    <mergeCell ref="G94:J94"/>
    <mergeCell ref="G95:J95"/>
    <mergeCell ref="G96:J96"/>
    <mergeCell ref="G97:J97"/>
    <mergeCell ref="N84:Q84"/>
    <mergeCell ref="N85:Q85"/>
    <mergeCell ref="N86:Q86"/>
    <mergeCell ref="N87:Q87"/>
    <mergeCell ref="D92:F92"/>
    <mergeCell ref="D93:F93"/>
    <mergeCell ref="D94:F94"/>
    <mergeCell ref="D95:F95"/>
    <mergeCell ref="D96:F96"/>
    <mergeCell ref="D97:F97"/>
    <mergeCell ref="K84:M84"/>
    <mergeCell ref="K85:M85"/>
    <mergeCell ref="K86:M86"/>
    <mergeCell ref="K87:M87"/>
    <mergeCell ref="K88:M88"/>
    <mergeCell ref="K89:M89"/>
    <mergeCell ref="K90:M90"/>
    <mergeCell ref="K91:M91"/>
    <mergeCell ref="K92:M92"/>
    <mergeCell ref="K93:M93"/>
    <mergeCell ref="K94:M94"/>
    <mergeCell ref="K95:M95"/>
    <mergeCell ref="K96:M96"/>
    <mergeCell ref="K97:M97"/>
    <mergeCell ref="N88:Q88"/>
    <mergeCell ref="N89:Q89"/>
    <mergeCell ref="N90:Q90"/>
    <mergeCell ref="N91:Q91"/>
    <mergeCell ref="N92:Q92"/>
    <mergeCell ref="N93:Q93"/>
    <mergeCell ref="N94:Q94"/>
    <mergeCell ref="N95:Q95"/>
    <mergeCell ref="N96:Q96"/>
    <mergeCell ref="N97:Q97"/>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D84:F84"/>
    <mergeCell ref="D85:F85"/>
    <mergeCell ref="D86:F86"/>
    <mergeCell ref="D87:F87"/>
    <mergeCell ref="D88:F88"/>
    <mergeCell ref="D89:F89"/>
    <mergeCell ref="D90:F90"/>
    <mergeCell ref="D91:F91"/>
    <mergeCell ref="G417:I418"/>
    <mergeCell ref="J418:L418"/>
    <mergeCell ref="D419:F419"/>
    <mergeCell ref="B409:D410"/>
    <mergeCell ref="K292:L292"/>
    <mergeCell ref="B309:C309"/>
    <mergeCell ref="B417:C418"/>
    <mergeCell ref="B411:D411"/>
    <mergeCell ref="D319:H319"/>
    <mergeCell ref="D295:H295"/>
    <mergeCell ref="G56:J56"/>
    <mergeCell ref="G55:J55"/>
    <mergeCell ref="S442:U442"/>
    <mergeCell ref="S443:U443"/>
    <mergeCell ref="B377:D377"/>
    <mergeCell ref="B378:D378"/>
    <mergeCell ref="B379:D379"/>
    <mergeCell ref="B380:D380"/>
    <mergeCell ref="B381:D381"/>
    <mergeCell ref="B382:D382"/>
    <mergeCell ref="B383:D383"/>
    <mergeCell ref="B384:D384"/>
    <mergeCell ref="B385:D385"/>
    <mergeCell ref="B386:D386"/>
    <mergeCell ref="B387:D387"/>
    <mergeCell ref="J417:P417"/>
    <mergeCell ref="M418:P418"/>
    <mergeCell ref="M419:P419"/>
    <mergeCell ref="G434:H435"/>
    <mergeCell ref="G436:H436"/>
    <mergeCell ref="I434:J435"/>
    <mergeCell ref="I436:J436"/>
    <mergeCell ref="N432:P432"/>
    <mergeCell ref="B419:C419"/>
    <mergeCell ref="D417:F418"/>
    <mergeCell ref="F318:H318"/>
    <mergeCell ref="D277:H278"/>
    <mergeCell ref="D279:H279"/>
    <mergeCell ref="D280:H280"/>
    <mergeCell ref="D281:H281"/>
    <mergeCell ref="D282:H282"/>
    <mergeCell ref="D283:H283"/>
    <mergeCell ref="D284:H284"/>
    <mergeCell ref="D285:H285"/>
    <mergeCell ref="D286:H286"/>
    <mergeCell ref="D287:H287"/>
    <mergeCell ref="D288:H288"/>
    <mergeCell ref="D289:H289"/>
    <mergeCell ref="D290:H290"/>
    <mergeCell ref="D291:H291"/>
    <mergeCell ref="D292:H292"/>
    <mergeCell ref="D293:H293"/>
    <mergeCell ref="D294:E294"/>
    <mergeCell ref="F294:H294"/>
    <mergeCell ref="D318:E318"/>
    <mergeCell ref="D311:H311"/>
    <mergeCell ref="B281:C281"/>
    <mergeCell ref="B282:C282"/>
    <mergeCell ref="B283:C283"/>
    <mergeCell ref="I279:J279"/>
    <mergeCell ref="K279:L279"/>
    <mergeCell ref="M279:N279"/>
    <mergeCell ref="O279:P279"/>
    <mergeCell ref="I280:J280"/>
    <mergeCell ref="K280:L280"/>
    <mergeCell ref="M280:N280"/>
    <mergeCell ref="O280:P280"/>
    <mergeCell ref="I283:J283"/>
    <mergeCell ref="I281:J281"/>
    <mergeCell ref="K281:L281"/>
    <mergeCell ref="M281:N281"/>
    <mergeCell ref="B289:C289"/>
    <mergeCell ref="B290:C290"/>
    <mergeCell ref="B284:C284"/>
    <mergeCell ref="B285:C285"/>
    <mergeCell ref="B286:C286"/>
    <mergeCell ref="B287:C287"/>
    <mergeCell ref="B288:C288"/>
    <mergeCell ref="B279:C279"/>
    <mergeCell ref="B280:C280"/>
    <mergeCell ref="M286:N286"/>
    <mergeCell ref="O286:P286"/>
    <mergeCell ref="O290:P290"/>
    <mergeCell ref="K283:L283"/>
    <mergeCell ref="M283:N283"/>
    <mergeCell ref="O283:P283"/>
    <mergeCell ref="I284:J284"/>
    <mergeCell ref="K284:L284"/>
    <mergeCell ref="M290:N290"/>
    <mergeCell ref="I287:J287"/>
    <mergeCell ref="K287:L287"/>
    <mergeCell ref="M287:N287"/>
    <mergeCell ref="O287:P287"/>
    <mergeCell ref="I288:J288"/>
    <mergeCell ref="K288:L288"/>
    <mergeCell ref="M288:N288"/>
    <mergeCell ref="B291:C291"/>
    <mergeCell ref="B292:C292"/>
    <mergeCell ref="B293:C293"/>
    <mergeCell ref="O281:P281"/>
    <mergeCell ref="I282:J282"/>
    <mergeCell ref="K282:L282"/>
    <mergeCell ref="M282:N282"/>
    <mergeCell ref="O282:P282"/>
    <mergeCell ref="I285:J285"/>
    <mergeCell ref="K285:L285"/>
    <mergeCell ref="M285:N285"/>
    <mergeCell ref="O285:P285"/>
    <mergeCell ref="I286:J286"/>
    <mergeCell ref="K286:L286"/>
    <mergeCell ref="B238:D238"/>
    <mergeCell ref="B207:F207"/>
    <mergeCell ref="B208:F208"/>
    <mergeCell ref="G207:I207"/>
    <mergeCell ref="G208:I208"/>
    <mergeCell ref="J207:L207"/>
    <mergeCell ref="B230:F230"/>
    <mergeCell ref="G230:I230"/>
    <mergeCell ref="J230:L230"/>
    <mergeCell ref="M230:O230"/>
    <mergeCell ref="P230:R230"/>
    <mergeCell ref="B227:F227"/>
    <mergeCell ref="G227:I227"/>
    <mergeCell ref="J227:L227"/>
    <mergeCell ref="B228:F228"/>
    <mergeCell ref="G228:I228"/>
    <mergeCell ref="J228:L228"/>
    <mergeCell ref="B232:F232"/>
    <mergeCell ref="B202:F202"/>
    <mergeCell ref="G202:I202"/>
    <mergeCell ref="J202:L202"/>
    <mergeCell ref="B216:F216"/>
    <mergeCell ref="G216:I216"/>
    <mergeCell ref="N236:P236"/>
    <mergeCell ref="N237:P237"/>
    <mergeCell ref="J216:L216"/>
    <mergeCell ref="P220:R220"/>
    <mergeCell ref="B219:F219"/>
    <mergeCell ref="G219:I219"/>
    <mergeCell ref="J219:L219"/>
    <mergeCell ref="M219:O219"/>
    <mergeCell ref="P219:R219"/>
    <mergeCell ref="B218:F218"/>
    <mergeCell ref="G218:I218"/>
    <mergeCell ref="J218:L218"/>
    <mergeCell ref="M218:O218"/>
    <mergeCell ref="P218:R218"/>
    <mergeCell ref="B226:F226"/>
    <mergeCell ref="G226:I226"/>
    <mergeCell ref="J226:L226"/>
    <mergeCell ref="E236:G236"/>
    <mergeCell ref="E237:G237"/>
    <mergeCell ref="H236:J236"/>
    <mergeCell ref="H237:J237"/>
    <mergeCell ref="B220:F220"/>
    <mergeCell ref="G220:I220"/>
    <mergeCell ref="J220:L220"/>
    <mergeCell ref="M220:O220"/>
    <mergeCell ref="M216:P216"/>
    <mergeCell ref="M226:P226"/>
    <mergeCell ref="Q444:R444"/>
    <mergeCell ref="S444:U444"/>
    <mergeCell ref="N472:P472"/>
    <mergeCell ref="D455:E455"/>
    <mergeCell ref="F455:G455"/>
    <mergeCell ref="H455:I455"/>
    <mergeCell ref="D470:E470"/>
    <mergeCell ref="F470:G470"/>
    <mergeCell ref="H470:I470"/>
    <mergeCell ref="J470:K470"/>
    <mergeCell ref="K238:M238"/>
    <mergeCell ref="K239:M239"/>
    <mergeCell ref="K240:M240"/>
    <mergeCell ref="E244:F244"/>
    <mergeCell ref="E245:F245"/>
    <mergeCell ref="E265:F265"/>
    <mergeCell ref="G244:H244"/>
    <mergeCell ref="G245:H245"/>
    <mergeCell ref="G265:H265"/>
    <mergeCell ref="I244:K244"/>
    <mergeCell ref="B239:D239"/>
    <mergeCell ref="B240:D240"/>
    <mergeCell ref="N238:P238"/>
    <mergeCell ref="N239:P239"/>
    <mergeCell ref="N240:P240"/>
    <mergeCell ref="D308:H308"/>
    <mergeCell ref="D309:H309"/>
    <mergeCell ref="D310:H310"/>
    <mergeCell ref="I293:J293"/>
    <mergeCell ref="K293:L293"/>
    <mergeCell ref="M293:N293"/>
    <mergeCell ref="O293:P293"/>
    <mergeCell ref="N117:P118"/>
    <mergeCell ref="H167:I167"/>
    <mergeCell ref="H139:J139"/>
    <mergeCell ref="H175:I175"/>
    <mergeCell ref="L161:N161"/>
    <mergeCell ref="L162:N162"/>
    <mergeCell ref="L163:N163"/>
    <mergeCell ref="N113:P113"/>
    <mergeCell ref="K120:M120"/>
    <mergeCell ref="N120:P120"/>
    <mergeCell ref="K135:M135"/>
    <mergeCell ref="N135:P135"/>
    <mergeCell ref="J158:K159"/>
    <mergeCell ref="J164:K165"/>
    <mergeCell ref="J455:K455"/>
    <mergeCell ref="I444:J444"/>
    <mergeCell ref="K444:L444"/>
    <mergeCell ref="M444:N444"/>
    <mergeCell ref="O444:P444"/>
    <mergeCell ref="M284:N284"/>
    <mergeCell ref="O284:P284"/>
    <mergeCell ref="I291:J291"/>
    <mergeCell ref="K291:L291"/>
    <mergeCell ref="I292:J292"/>
    <mergeCell ref="G419:I419"/>
    <mergeCell ref="J419:L419"/>
    <mergeCell ref="D312:H312"/>
    <mergeCell ref="D313:H313"/>
    <mergeCell ref="D314:H314"/>
    <mergeCell ref="D315:H315"/>
    <mergeCell ref="D316:H316"/>
    <mergeCell ref="D317:H317"/>
    <mergeCell ref="N200:P200"/>
    <mergeCell ref="N212:P212"/>
    <mergeCell ref="N224:P224"/>
    <mergeCell ref="N242:P242"/>
    <mergeCell ref="N269:P269"/>
    <mergeCell ref="N271:P271"/>
    <mergeCell ref="N297:P297"/>
    <mergeCell ref="N321:P321"/>
    <mergeCell ref="N323:P323"/>
    <mergeCell ref="N334:P334"/>
    <mergeCell ref="N389:P389"/>
    <mergeCell ref="K409:P409"/>
    <mergeCell ref="I245:K245"/>
    <mergeCell ref="I265:K265"/>
    <mergeCell ref="L244:M244"/>
    <mergeCell ref="L245:M245"/>
    <mergeCell ref="L265:M265"/>
    <mergeCell ref="N244:P244"/>
    <mergeCell ref="N245:P245"/>
    <mergeCell ref="K236:M236"/>
    <mergeCell ref="G232:I232"/>
    <mergeCell ref="J232:L232"/>
    <mergeCell ref="M232:O232"/>
    <mergeCell ref="P232:R232"/>
    <mergeCell ref="M292:N292"/>
    <mergeCell ref="O292:P292"/>
    <mergeCell ref="I289:J289"/>
    <mergeCell ref="K289:L289"/>
    <mergeCell ref="M289:N289"/>
    <mergeCell ref="O289:P289"/>
    <mergeCell ref="I290:J290"/>
    <mergeCell ref="K290:L290"/>
    <mergeCell ref="Q525:S525"/>
    <mergeCell ref="B495:C495"/>
    <mergeCell ref="D495:E495"/>
    <mergeCell ref="N492:P492"/>
    <mergeCell ref="N523:P523"/>
    <mergeCell ref="N544:P544"/>
    <mergeCell ref="N12:P12"/>
    <mergeCell ref="N14:P14"/>
    <mergeCell ref="N16:P16"/>
    <mergeCell ref="N20:P20"/>
    <mergeCell ref="N29:P29"/>
    <mergeCell ref="N31:P31"/>
    <mergeCell ref="N33:P33"/>
    <mergeCell ref="N35:P35"/>
    <mergeCell ref="N37:P37"/>
    <mergeCell ref="N39:P39"/>
    <mergeCell ref="N42:P42"/>
    <mergeCell ref="N45:P45"/>
    <mergeCell ref="N58:P58"/>
    <mergeCell ref="N65:P65"/>
    <mergeCell ref="N67:P67"/>
    <mergeCell ref="N71:P71"/>
    <mergeCell ref="N73:P73"/>
    <mergeCell ref="N60:P60"/>
    <mergeCell ref="N61:P61"/>
    <mergeCell ref="N63:P63"/>
    <mergeCell ref="N69:P69"/>
    <mergeCell ref="N115:P115"/>
    <mergeCell ref="N129:P129"/>
    <mergeCell ref="N182:P182"/>
    <mergeCell ref="N184:P184"/>
    <mergeCell ref="N194:P194"/>
    <mergeCell ref="H547:J547"/>
    <mergeCell ref="K547:M547"/>
    <mergeCell ref="N547:P547"/>
    <mergeCell ref="Q547:S547"/>
    <mergeCell ref="B526:D526"/>
    <mergeCell ref="E526:G526"/>
    <mergeCell ref="H526:J526"/>
    <mergeCell ref="K526:M526"/>
    <mergeCell ref="N526:P526"/>
    <mergeCell ref="Q526:S526"/>
    <mergeCell ref="B546:D546"/>
    <mergeCell ref="E546:G546"/>
    <mergeCell ref="H546:J546"/>
    <mergeCell ref="K546:M546"/>
    <mergeCell ref="N546:P546"/>
    <mergeCell ref="Q546:S546"/>
    <mergeCell ref="E527:G527"/>
    <mergeCell ref="E528:G528"/>
    <mergeCell ref="E529:G529"/>
    <mergeCell ref="E530:G530"/>
    <mergeCell ref="E531:G531"/>
    <mergeCell ref="E532:G532"/>
    <mergeCell ref="E533:G533"/>
    <mergeCell ref="E534:G534"/>
    <mergeCell ref="E535:G535"/>
    <mergeCell ref="E536:G536"/>
    <mergeCell ref="E537:G537"/>
    <mergeCell ref="E538:G538"/>
    <mergeCell ref="E539:G539"/>
    <mergeCell ref="E540:G540"/>
    <mergeCell ref="H527:J527"/>
    <mergeCell ref="H528:J528"/>
    <mergeCell ref="Q495:R495"/>
    <mergeCell ref="B510:C510"/>
    <mergeCell ref="D510:E510"/>
    <mergeCell ref="F510:G510"/>
    <mergeCell ref="H510:I510"/>
    <mergeCell ref="J510:K510"/>
    <mergeCell ref="L510:N510"/>
    <mergeCell ref="O510:P510"/>
    <mergeCell ref="Q510:R510"/>
    <mergeCell ref="B494:C494"/>
    <mergeCell ref="D494:E494"/>
    <mergeCell ref="F494:G494"/>
    <mergeCell ref="H494:I494"/>
    <mergeCell ref="J494:K494"/>
    <mergeCell ref="L494:N494"/>
    <mergeCell ref="O494:P494"/>
    <mergeCell ref="Q494:R494"/>
    <mergeCell ref="L496:N496"/>
    <mergeCell ref="L497:N497"/>
    <mergeCell ref="L498:N498"/>
    <mergeCell ref="L499:N499"/>
    <mergeCell ref="L500:N500"/>
    <mergeCell ref="L501:N501"/>
    <mergeCell ref="L502:N502"/>
    <mergeCell ref="L503:N503"/>
    <mergeCell ref="L504:N504"/>
    <mergeCell ref="L505:N505"/>
    <mergeCell ref="L506:N506"/>
    <mergeCell ref="L507:N507"/>
    <mergeCell ref="L508:N508"/>
    <mergeCell ref="L509:N509"/>
    <mergeCell ref="O496:P496"/>
    <mergeCell ref="B490:C490"/>
    <mergeCell ref="D490:E490"/>
    <mergeCell ref="F490:G490"/>
    <mergeCell ref="H490:I490"/>
    <mergeCell ref="J490:K490"/>
    <mergeCell ref="L490:N490"/>
    <mergeCell ref="O490:P490"/>
    <mergeCell ref="Q490:R490"/>
    <mergeCell ref="B475:C475"/>
    <mergeCell ref="D475:E475"/>
    <mergeCell ref="F475:G475"/>
    <mergeCell ref="H475:I475"/>
    <mergeCell ref="J475:K475"/>
    <mergeCell ref="L475:N475"/>
    <mergeCell ref="O475:P475"/>
    <mergeCell ref="Q475:R475"/>
    <mergeCell ref="L455:N455"/>
    <mergeCell ref="L470:N470"/>
    <mergeCell ref="O455:P455"/>
    <mergeCell ref="Q455:R455"/>
    <mergeCell ref="O470:P470"/>
    <mergeCell ref="Q470:R470"/>
    <mergeCell ref="B474:C474"/>
    <mergeCell ref="D474:E474"/>
    <mergeCell ref="F474:G474"/>
    <mergeCell ref="H474:I474"/>
    <mergeCell ref="J474:K474"/>
    <mergeCell ref="L474:N474"/>
    <mergeCell ref="O474:P474"/>
    <mergeCell ref="Q474:R474"/>
    <mergeCell ref="B455:C455"/>
    <mergeCell ref="B470:C470"/>
    <mergeCell ref="Y444:AA444"/>
    <mergeCell ref="B454:C454"/>
    <mergeCell ref="D454:E454"/>
    <mergeCell ref="F454:G454"/>
    <mergeCell ref="H454:I454"/>
    <mergeCell ref="J454:K454"/>
    <mergeCell ref="O454:P454"/>
    <mergeCell ref="Q454:R454"/>
    <mergeCell ref="L454:N454"/>
    <mergeCell ref="B442:C443"/>
    <mergeCell ref="D442:F443"/>
    <mergeCell ref="N452:P452"/>
    <mergeCell ref="G442:L442"/>
    <mergeCell ref="G443:H443"/>
    <mergeCell ref="B434:C435"/>
    <mergeCell ref="B436:C436"/>
    <mergeCell ref="D434:F435"/>
    <mergeCell ref="D436:F436"/>
    <mergeCell ref="K434:P434"/>
    <mergeCell ref="K435:M435"/>
    <mergeCell ref="N435:P435"/>
    <mergeCell ref="K436:M436"/>
    <mergeCell ref="N436:P436"/>
    <mergeCell ref="I443:J443"/>
    <mergeCell ref="K443:L443"/>
    <mergeCell ref="M442:R442"/>
    <mergeCell ref="M443:N443"/>
    <mergeCell ref="O443:P443"/>
    <mergeCell ref="Q443:R443"/>
    <mergeCell ref="B444:C444"/>
    <mergeCell ref="D444:F444"/>
    <mergeCell ref="G444:H444"/>
    <mergeCell ref="J26:M26"/>
    <mergeCell ref="J27:M27"/>
    <mergeCell ref="J24:M24"/>
    <mergeCell ref="J25:M25"/>
    <mergeCell ref="B42:I43"/>
    <mergeCell ref="B45:J47"/>
    <mergeCell ref="B39:G40"/>
    <mergeCell ref="J23:M23"/>
    <mergeCell ref="B23:E23"/>
    <mergeCell ref="B24:E24"/>
    <mergeCell ref="B25:E25"/>
    <mergeCell ref="B26:E26"/>
    <mergeCell ref="B27:E27"/>
    <mergeCell ref="B56:C56"/>
    <mergeCell ref="D56:F56"/>
    <mergeCell ref="B60:E60"/>
    <mergeCell ref="F60:I60"/>
    <mergeCell ref="J60:M60"/>
    <mergeCell ref="B55:C55"/>
    <mergeCell ref="D55:F55"/>
    <mergeCell ref="F26:I26"/>
    <mergeCell ref="F27:I27"/>
    <mergeCell ref="B61:E61"/>
    <mergeCell ref="F61:I61"/>
    <mergeCell ref="J61:M61"/>
    <mergeCell ref="E113:G113"/>
    <mergeCell ref="H113:J113"/>
    <mergeCell ref="K113:M113"/>
    <mergeCell ref="H120:J120"/>
    <mergeCell ref="E117:G118"/>
    <mergeCell ref="F23:I23"/>
    <mergeCell ref="F24:I24"/>
    <mergeCell ref="F25:I25"/>
    <mergeCell ref="R82:T82"/>
    <mergeCell ref="B83:C83"/>
    <mergeCell ref="D83:F83"/>
    <mergeCell ref="K83:M83"/>
    <mergeCell ref="R83:T83"/>
    <mergeCell ref="G82:J82"/>
    <mergeCell ref="G83:J83"/>
    <mergeCell ref="B76:L76"/>
    <mergeCell ref="B82:C82"/>
    <mergeCell ref="D82:F82"/>
    <mergeCell ref="K82:M82"/>
    <mergeCell ref="P103:R103"/>
    <mergeCell ref="D104:F104"/>
    <mergeCell ref="G104:I104"/>
    <mergeCell ref="J104:L104"/>
    <mergeCell ref="M104:O104"/>
    <mergeCell ref="P104:R104"/>
    <mergeCell ref="B103:C103"/>
    <mergeCell ref="D103:F103"/>
    <mergeCell ref="G103:I103"/>
    <mergeCell ref="J103:L103"/>
    <mergeCell ref="M103:O103"/>
    <mergeCell ref="B104:C104"/>
    <mergeCell ref="N80:P80"/>
    <mergeCell ref="N101:P101"/>
    <mergeCell ref="L144:N145"/>
    <mergeCell ref="O144:Q145"/>
    <mergeCell ref="B119:D119"/>
    <mergeCell ref="E119:G119"/>
    <mergeCell ref="H119:J119"/>
    <mergeCell ref="K119:M119"/>
    <mergeCell ref="N119:P119"/>
    <mergeCell ref="H125:J125"/>
    <mergeCell ref="K125:M125"/>
    <mergeCell ref="N125:P125"/>
    <mergeCell ref="B121:D121"/>
    <mergeCell ref="E121:G121"/>
    <mergeCell ref="H121:J121"/>
    <mergeCell ref="K121:M121"/>
    <mergeCell ref="N121:P121"/>
    <mergeCell ref="N111:P111"/>
    <mergeCell ref="B112:D112"/>
    <mergeCell ref="E112:G112"/>
    <mergeCell ref="H112:J112"/>
    <mergeCell ref="K112:M112"/>
    <mergeCell ref="N112:P112"/>
    <mergeCell ref="B111:D111"/>
    <mergeCell ref="E111:G111"/>
    <mergeCell ref="H111:J111"/>
    <mergeCell ref="K111:M111"/>
    <mergeCell ref="B117:D117"/>
    <mergeCell ref="H117:J118"/>
    <mergeCell ref="K117:M118"/>
    <mergeCell ref="B139:G139"/>
    <mergeCell ref="B113:D113"/>
    <mergeCell ref="E125:G125"/>
    <mergeCell ref="B118:D118"/>
    <mergeCell ref="B140:G140"/>
    <mergeCell ref="H140:J140"/>
    <mergeCell ref="B135:D135"/>
    <mergeCell ref="E135:G135"/>
    <mergeCell ref="H135:J135"/>
    <mergeCell ref="B172:E172"/>
    <mergeCell ref="F161:G161"/>
    <mergeCell ref="F162:G162"/>
    <mergeCell ref="F163:G163"/>
    <mergeCell ref="F166:G166"/>
    <mergeCell ref="F167:G167"/>
    <mergeCell ref="B168:E168"/>
    <mergeCell ref="B146:E146"/>
    <mergeCell ref="B148:E148"/>
    <mergeCell ref="B149:E149"/>
    <mergeCell ref="B150:E150"/>
    <mergeCell ref="B144:E145"/>
    <mergeCell ref="B151:E151"/>
    <mergeCell ref="B152:E152"/>
    <mergeCell ref="B153:E153"/>
    <mergeCell ref="B154:E154"/>
    <mergeCell ref="B155:E155"/>
    <mergeCell ref="B160:E160"/>
    <mergeCell ref="B161:E161"/>
    <mergeCell ref="J155:K155"/>
    <mergeCell ref="H152:I152"/>
    <mergeCell ref="H171:I171"/>
    <mergeCell ref="H172:I173"/>
    <mergeCell ref="B131:D131"/>
    <mergeCell ref="B127:D127"/>
    <mergeCell ref="E127:G127"/>
    <mergeCell ref="H127:J127"/>
    <mergeCell ref="K127:M127"/>
    <mergeCell ref="N127:P127"/>
    <mergeCell ref="B126:D126"/>
    <mergeCell ref="E126:G126"/>
    <mergeCell ref="H126:J126"/>
    <mergeCell ref="K126:M126"/>
    <mergeCell ref="N126:P126"/>
    <mergeCell ref="H131:J132"/>
    <mergeCell ref="K131:M132"/>
    <mergeCell ref="N131:P132"/>
    <mergeCell ref="B120:D120"/>
    <mergeCell ref="E120:G120"/>
    <mergeCell ref="B134:D134"/>
    <mergeCell ref="E134:G134"/>
    <mergeCell ref="B125:D125"/>
    <mergeCell ref="B132:D132"/>
    <mergeCell ref="E131:G132"/>
    <mergeCell ref="H134:J134"/>
    <mergeCell ref="K134:M134"/>
    <mergeCell ref="N134:P134"/>
    <mergeCell ref="B133:D133"/>
    <mergeCell ref="E133:G133"/>
    <mergeCell ref="H133:J133"/>
    <mergeCell ref="K133:M133"/>
    <mergeCell ref="N133:P133"/>
    <mergeCell ref="B176:E176"/>
    <mergeCell ref="B169:E169"/>
    <mergeCell ref="B170:E170"/>
    <mergeCell ref="B171:E171"/>
    <mergeCell ref="R144:T145"/>
    <mergeCell ref="F144:K144"/>
    <mergeCell ref="F145:G145"/>
    <mergeCell ref="H145:I145"/>
    <mergeCell ref="J145:K145"/>
    <mergeCell ref="H153:I153"/>
    <mergeCell ref="H154:I154"/>
    <mergeCell ref="H155:I155"/>
    <mergeCell ref="H146:I146"/>
    <mergeCell ref="H147:I147"/>
    <mergeCell ref="H148:I148"/>
    <mergeCell ref="H149:I149"/>
    <mergeCell ref="H150:I150"/>
    <mergeCell ref="F176:G176"/>
    <mergeCell ref="F169:G169"/>
    <mergeCell ref="F170:G170"/>
    <mergeCell ref="F158:G159"/>
    <mergeCell ref="F164:G165"/>
    <mergeCell ref="J169:K169"/>
    <mergeCell ref="J170:K170"/>
    <mergeCell ref="J146:K146"/>
    <mergeCell ref="J147:K147"/>
    <mergeCell ref="L151:N151"/>
    <mergeCell ref="H156:I156"/>
    <mergeCell ref="H157:I157"/>
    <mergeCell ref="H174:I174"/>
    <mergeCell ref="L152:N152"/>
    <mergeCell ref="B173:E173"/>
    <mergeCell ref="B180:E180"/>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60:G160"/>
    <mergeCell ref="B178:E178"/>
    <mergeCell ref="B179:E179"/>
    <mergeCell ref="B159:E159"/>
    <mergeCell ref="B177:E177"/>
    <mergeCell ref="B165:E165"/>
    <mergeCell ref="F177:G177"/>
    <mergeCell ref="B147:E147"/>
    <mergeCell ref="F168:G168"/>
    <mergeCell ref="B162:E162"/>
    <mergeCell ref="B163:E163"/>
    <mergeCell ref="B164:E164"/>
    <mergeCell ref="B166:E166"/>
    <mergeCell ref="B167:E167"/>
    <mergeCell ref="B156:E156"/>
    <mergeCell ref="B157:E157"/>
    <mergeCell ref="B158:E158"/>
    <mergeCell ref="B174:E174"/>
    <mergeCell ref="B175:E175"/>
    <mergeCell ref="L164:N165"/>
    <mergeCell ref="L146:N146"/>
    <mergeCell ref="L147:N147"/>
    <mergeCell ref="L148:N148"/>
    <mergeCell ref="L149:N149"/>
    <mergeCell ref="L150:N150"/>
    <mergeCell ref="F180:G180"/>
    <mergeCell ref="F178:G179"/>
    <mergeCell ref="F171:G171"/>
    <mergeCell ref="F174:G174"/>
    <mergeCell ref="F175:G175"/>
    <mergeCell ref="F172:G173"/>
    <mergeCell ref="J176:K176"/>
    <mergeCell ref="J148:K148"/>
    <mergeCell ref="J149:K149"/>
    <mergeCell ref="J150:K150"/>
    <mergeCell ref="H160:I160"/>
    <mergeCell ref="H158:I159"/>
    <mergeCell ref="H164:I165"/>
    <mergeCell ref="J161:K161"/>
    <mergeCell ref="J162:K162"/>
    <mergeCell ref="J163:K163"/>
    <mergeCell ref="J156:K156"/>
    <mergeCell ref="J157:K157"/>
    <mergeCell ref="H176:I176"/>
    <mergeCell ref="H151:I151"/>
    <mergeCell ref="H161:I161"/>
    <mergeCell ref="H162:I162"/>
    <mergeCell ref="H163:I163"/>
    <mergeCell ref="L153:N153"/>
    <mergeCell ref="H166:I166"/>
    <mergeCell ref="O146:Q146"/>
    <mergeCell ref="O147:Q147"/>
    <mergeCell ref="O148:Q148"/>
    <mergeCell ref="O149:Q149"/>
    <mergeCell ref="O150:Q150"/>
    <mergeCell ref="R146:T146"/>
    <mergeCell ref="R147:T147"/>
    <mergeCell ref="R148:T148"/>
    <mergeCell ref="R149:T149"/>
    <mergeCell ref="R150:T150"/>
    <mergeCell ref="O156:Q156"/>
    <mergeCell ref="O157:Q157"/>
    <mergeCell ref="R156:T156"/>
    <mergeCell ref="R157:T157"/>
    <mergeCell ref="R151:T151"/>
    <mergeCell ref="R152:T152"/>
    <mergeCell ref="R153:T153"/>
    <mergeCell ref="R154:T154"/>
    <mergeCell ref="R155:T155"/>
    <mergeCell ref="R161:T161"/>
    <mergeCell ref="R162:T162"/>
    <mergeCell ref="R163:T163"/>
    <mergeCell ref="R164:T165"/>
    <mergeCell ref="O151:Q151"/>
    <mergeCell ref="O152:Q152"/>
    <mergeCell ref="O153:Q153"/>
    <mergeCell ref="O154:Q154"/>
    <mergeCell ref="O155:Q155"/>
    <mergeCell ref="R158:T159"/>
    <mergeCell ref="R160:T160"/>
    <mergeCell ref="L174:N174"/>
    <mergeCell ref="L175:N175"/>
    <mergeCell ref="L172:N173"/>
    <mergeCell ref="L166:N166"/>
    <mergeCell ref="J160:K160"/>
    <mergeCell ref="L156:N156"/>
    <mergeCell ref="L157:N157"/>
    <mergeCell ref="L160:N160"/>
    <mergeCell ref="L158:N159"/>
    <mergeCell ref="J151:K151"/>
    <mergeCell ref="J152:K152"/>
    <mergeCell ref="L154:N154"/>
    <mergeCell ref="L155:N155"/>
    <mergeCell ref="O164:Q165"/>
    <mergeCell ref="O160:Q160"/>
    <mergeCell ref="O158:Q159"/>
    <mergeCell ref="J153:K153"/>
    <mergeCell ref="J154:K154"/>
    <mergeCell ref="O161:Q161"/>
    <mergeCell ref="O162:Q162"/>
    <mergeCell ref="O163:Q163"/>
    <mergeCell ref="R176:T176"/>
    <mergeCell ref="R177:T177"/>
    <mergeCell ref="R180:T180"/>
    <mergeCell ref="R178:T179"/>
    <mergeCell ref="R171:T171"/>
    <mergeCell ref="R174:T174"/>
    <mergeCell ref="R175:T175"/>
    <mergeCell ref="R172:T173"/>
    <mergeCell ref="R166:T166"/>
    <mergeCell ref="R167:T167"/>
    <mergeCell ref="R168:T168"/>
    <mergeCell ref="R169:T169"/>
    <mergeCell ref="R170:T170"/>
    <mergeCell ref="L167:N167"/>
    <mergeCell ref="L168:N168"/>
    <mergeCell ref="L169:N169"/>
    <mergeCell ref="L170:N170"/>
    <mergeCell ref="O169:Q169"/>
    <mergeCell ref="O170:Q170"/>
    <mergeCell ref="L176:N176"/>
    <mergeCell ref="L177:N177"/>
    <mergeCell ref="L180:N180"/>
    <mergeCell ref="L178:N179"/>
    <mergeCell ref="L171:N171"/>
    <mergeCell ref="B186:D187"/>
    <mergeCell ref="E186:J186"/>
    <mergeCell ref="E187:G187"/>
    <mergeCell ref="H187:J187"/>
    <mergeCell ref="K186:P186"/>
    <mergeCell ref="O176:Q176"/>
    <mergeCell ref="O177:Q177"/>
    <mergeCell ref="O180:Q180"/>
    <mergeCell ref="O178:Q179"/>
    <mergeCell ref="O171:Q171"/>
    <mergeCell ref="O174:Q174"/>
    <mergeCell ref="O175:Q175"/>
    <mergeCell ref="O172:Q173"/>
    <mergeCell ref="O166:Q166"/>
    <mergeCell ref="O167:Q167"/>
    <mergeCell ref="O168:Q168"/>
    <mergeCell ref="J177:K177"/>
    <mergeCell ref="J180:K180"/>
    <mergeCell ref="J178:K179"/>
    <mergeCell ref="H177:I177"/>
    <mergeCell ref="J171:K171"/>
    <mergeCell ref="J174:K174"/>
    <mergeCell ref="J175:K175"/>
    <mergeCell ref="J172:K173"/>
    <mergeCell ref="J166:K166"/>
    <mergeCell ref="J167:K167"/>
    <mergeCell ref="J168:K168"/>
    <mergeCell ref="H168:I168"/>
    <mergeCell ref="H169:I169"/>
    <mergeCell ref="H170:I170"/>
    <mergeCell ref="H180:I180"/>
    <mergeCell ref="H178:I179"/>
    <mergeCell ref="E188:G188"/>
    <mergeCell ref="H188:J188"/>
    <mergeCell ref="B206:F206"/>
    <mergeCell ref="G206:I206"/>
    <mergeCell ref="J206:L206"/>
    <mergeCell ref="M206:O206"/>
    <mergeCell ref="P206:R206"/>
    <mergeCell ref="B203:F203"/>
    <mergeCell ref="G203:I203"/>
    <mergeCell ref="J203:L203"/>
    <mergeCell ref="B204:F204"/>
    <mergeCell ref="G204:I204"/>
    <mergeCell ref="J204:L204"/>
    <mergeCell ref="B188:D188"/>
    <mergeCell ref="K188:M188"/>
    <mergeCell ref="N188:P188"/>
    <mergeCell ref="B215:F215"/>
    <mergeCell ref="G215:I215"/>
    <mergeCell ref="J215:L215"/>
    <mergeCell ref="M202:P202"/>
    <mergeCell ref="M203:P203"/>
    <mergeCell ref="M204:P204"/>
    <mergeCell ref="M214:P214"/>
    <mergeCell ref="M215:P215"/>
    <mergeCell ref="B214:F214"/>
    <mergeCell ref="G214:I214"/>
    <mergeCell ref="J214:L214"/>
    <mergeCell ref="M207:O207"/>
    <mergeCell ref="J208:L208"/>
    <mergeCell ref="M208:O208"/>
    <mergeCell ref="P207:R207"/>
    <mergeCell ref="P208:R208"/>
    <mergeCell ref="B231:F231"/>
    <mergeCell ref="G231:I231"/>
    <mergeCell ref="J231:L231"/>
    <mergeCell ref="M231:O231"/>
    <mergeCell ref="P231:R231"/>
    <mergeCell ref="M227:P227"/>
    <mergeCell ref="M228:P228"/>
    <mergeCell ref="B244:D244"/>
    <mergeCell ref="B245:D245"/>
    <mergeCell ref="B265:D265"/>
    <mergeCell ref="I278:J278"/>
    <mergeCell ref="M277:P277"/>
    <mergeCell ref="K278:L278"/>
    <mergeCell ref="M278:N278"/>
    <mergeCell ref="O278:P278"/>
    <mergeCell ref="I277:L277"/>
    <mergeCell ref="B277:C278"/>
    <mergeCell ref="N265:P265"/>
    <mergeCell ref="E238:G238"/>
    <mergeCell ref="E239:G239"/>
    <mergeCell ref="E240:G240"/>
    <mergeCell ref="H238:J238"/>
    <mergeCell ref="H239:J239"/>
    <mergeCell ref="H240:J240"/>
    <mergeCell ref="K237:M237"/>
    <mergeCell ref="B236:D236"/>
    <mergeCell ref="B237:D237"/>
    <mergeCell ref="I246:K246"/>
    <mergeCell ref="I247:K247"/>
    <mergeCell ref="I248:K248"/>
    <mergeCell ref="I249:K249"/>
    <mergeCell ref="I250:K250"/>
    <mergeCell ref="O288:P288"/>
    <mergeCell ref="M291:N291"/>
    <mergeCell ref="O291:P291"/>
    <mergeCell ref="O294:P294"/>
    <mergeCell ref="I303:J303"/>
    <mergeCell ref="K303:L303"/>
    <mergeCell ref="M303:N303"/>
    <mergeCell ref="O303:P303"/>
    <mergeCell ref="I301:L301"/>
    <mergeCell ref="M301:P301"/>
    <mergeCell ref="I302:J302"/>
    <mergeCell ref="K302:L302"/>
    <mergeCell ref="M302:N302"/>
    <mergeCell ref="O302:P302"/>
    <mergeCell ref="O304:P304"/>
    <mergeCell ref="B305:C305"/>
    <mergeCell ref="I305:J305"/>
    <mergeCell ref="K305:L305"/>
    <mergeCell ref="M305:N305"/>
    <mergeCell ref="O305:P305"/>
    <mergeCell ref="B304:C304"/>
    <mergeCell ref="I304:J304"/>
    <mergeCell ref="K304:L304"/>
    <mergeCell ref="M304:N304"/>
    <mergeCell ref="B303:C303"/>
    <mergeCell ref="B301:C302"/>
    <mergeCell ref="B294:C294"/>
    <mergeCell ref="B295:C295"/>
    <mergeCell ref="I295:J295"/>
    <mergeCell ref="K295:L295"/>
    <mergeCell ref="M295:N295"/>
    <mergeCell ref="O295:P295"/>
    <mergeCell ref="I294:J294"/>
    <mergeCell ref="K294:L294"/>
    <mergeCell ref="M294:N294"/>
    <mergeCell ref="O306:P306"/>
    <mergeCell ref="B307:C307"/>
    <mergeCell ref="I307:J307"/>
    <mergeCell ref="K307:L307"/>
    <mergeCell ref="M307:N307"/>
    <mergeCell ref="O307:P307"/>
    <mergeCell ref="B306:C306"/>
    <mergeCell ref="I306:J306"/>
    <mergeCell ref="K306:L306"/>
    <mergeCell ref="M306:N306"/>
    <mergeCell ref="D306:H306"/>
    <mergeCell ref="D307:H307"/>
    <mergeCell ref="D301:H302"/>
    <mergeCell ref="D303:H303"/>
    <mergeCell ref="D304:H304"/>
    <mergeCell ref="D305:H305"/>
    <mergeCell ref="O308:P308"/>
    <mergeCell ref="I309:J309"/>
    <mergeCell ref="K309:L309"/>
    <mergeCell ref="M309:N309"/>
    <mergeCell ref="O309:P309"/>
    <mergeCell ref="B308:C308"/>
    <mergeCell ref="I308:J308"/>
    <mergeCell ref="K308:L308"/>
    <mergeCell ref="M308:N308"/>
    <mergeCell ref="B336:D336"/>
    <mergeCell ref="E336:G336"/>
    <mergeCell ref="O310:P310"/>
    <mergeCell ref="B311:C311"/>
    <mergeCell ref="I311:J311"/>
    <mergeCell ref="K311:L311"/>
    <mergeCell ref="M311:N311"/>
    <mergeCell ref="O311:P311"/>
    <mergeCell ref="B310:C310"/>
    <mergeCell ref="I310:J310"/>
    <mergeCell ref="K310:L310"/>
    <mergeCell ref="M310:N310"/>
    <mergeCell ref="O312:P312"/>
    <mergeCell ref="B313:C313"/>
    <mergeCell ref="I313:J313"/>
    <mergeCell ref="K313:L313"/>
    <mergeCell ref="M313:N313"/>
    <mergeCell ref="O313:P313"/>
    <mergeCell ref="B312:C312"/>
    <mergeCell ref="I312:J312"/>
    <mergeCell ref="K312:L312"/>
    <mergeCell ref="M312:N312"/>
    <mergeCell ref="O314:P314"/>
    <mergeCell ref="B315:C315"/>
    <mergeCell ref="I315:J315"/>
    <mergeCell ref="K315:L315"/>
    <mergeCell ref="M315:N315"/>
    <mergeCell ref="O315:P315"/>
    <mergeCell ref="B314:C314"/>
    <mergeCell ref="I314:J314"/>
    <mergeCell ref="K314:L314"/>
    <mergeCell ref="M314:N314"/>
    <mergeCell ref="O316:P316"/>
    <mergeCell ref="B317:C317"/>
    <mergeCell ref="I317:J317"/>
    <mergeCell ref="K317:L317"/>
    <mergeCell ref="M317:N317"/>
    <mergeCell ref="O317:P317"/>
    <mergeCell ref="B316:C316"/>
    <mergeCell ref="I316:J316"/>
    <mergeCell ref="K316:L316"/>
    <mergeCell ref="M316:N316"/>
    <mergeCell ref="M318:N318"/>
    <mergeCell ref="O318:P318"/>
    <mergeCell ref="B319:C319"/>
    <mergeCell ref="I319:J319"/>
    <mergeCell ref="K319:L319"/>
    <mergeCell ref="M319:N319"/>
    <mergeCell ref="O319:P319"/>
    <mergeCell ref="B318:C318"/>
    <mergeCell ref="I318:J318"/>
    <mergeCell ref="K318:L318"/>
    <mergeCell ref="B328:C328"/>
    <mergeCell ref="B329:C329"/>
    <mergeCell ref="B330:C330"/>
    <mergeCell ref="B331:C331"/>
    <mergeCell ref="N337:P337"/>
    <mergeCell ref="B332:C332"/>
    <mergeCell ref="B327:C327"/>
    <mergeCell ref="D327:F327"/>
    <mergeCell ref="N336:P336"/>
    <mergeCell ref="K337:M337"/>
    <mergeCell ref="D328:F328"/>
    <mergeCell ref="D329:F329"/>
    <mergeCell ref="D330:F330"/>
    <mergeCell ref="D331:F331"/>
    <mergeCell ref="D332:F332"/>
    <mergeCell ref="B337:D337"/>
    <mergeCell ref="E337:G337"/>
    <mergeCell ref="H337:J337"/>
    <mergeCell ref="G332:H332"/>
    <mergeCell ref="G327:H327"/>
    <mergeCell ref="G328:H328"/>
    <mergeCell ref="G329:H329"/>
    <mergeCell ref="H336:J336"/>
    <mergeCell ref="B401:D401"/>
    <mergeCell ref="E401:G401"/>
    <mergeCell ref="H401:K401"/>
    <mergeCell ref="L401:O401"/>
    <mergeCell ref="P401:S401"/>
    <mergeCell ref="B400:D400"/>
    <mergeCell ref="E400:G400"/>
    <mergeCell ref="H400:K400"/>
    <mergeCell ref="L400:O400"/>
    <mergeCell ref="B394:D394"/>
    <mergeCell ref="E394:G394"/>
    <mergeCell ref="H394:J394"/>
    <mergeCell ref="K394:M394"/>
    <mergeCell ref="N394:P394"/>
    <mergeCell ref="B393:D393"/>
    <mergeCell ref="E393:G393"/>
    <mergeCell ref="H393:J393"/>
    <mergeCell ref="N398:P398"/>
    <mergeCell ref="E384:F384"/>
    <mergeCell ref="E385:F385"/>
    <mergeCell ref="E386:F386"/>
    <mergeCell ref="G380:H380"/>
    <mergeCell ref="I380:J380"/>
    <mergeCell ref="Q353:S353"/>
    <mergeCell ref="Q354:S354"/>
    <mergeCell ref="Q355:S355"/>
    <mergeCell ref="Q356:S356"/>
    <mergeCell ref="Q357:S357"/>
    <mergeCell ref="Q358:S358"/>
    <mergeCell ref="Q359:S359"/>
    <mergeCell ref="Q360:S360"/>
    <mergeCell ref="K187:M187"/>
    <mergeCell ref="N187:P187"/>
    <mergeCell ref="G383:H383"/>
    <mergeCell ref="I383:J383"/>
    <mergeCell ref="K383:L383"/>
    <mergeCell ref="O387:P387"/>
    <mergeCell ref="K385:L385"/>
    <mergeCell ref="M385:N385"/>
    <mergeCell ref="O384:P384"/>
    <mergeCell ref="M381:N381"/>
    <mergeCell ref="O381:P381"/>
    <mergeCell ref="G382:H382"/>
    <mergeCell ref="I382:J382"/>
    <mergeCell ref="I378:J378"/>
    <mergeCell ref="K378:L378"/>
    <mergeCell ref="M378:N378"/>
    <mergeCell ref="O378:P378"/>
    <mergeCell ref="G377:H377"/>
    <mergeCell ref="I377:J377"/>
    <mergeCell ref="K377:L377"/>
    <mergeCell ref="G379:H379"/>
    <mergeCell ref="I379:J379"/>
    <mergeCell ref="E366:G366"/>
    <mergeCell ref="H366:J366"/>
    <mergeCell ref="E367:G367"/>
    <mergeCell ref="H367:J367"/>
    <mergeCell ref="K379:L379"/>
    <mergeCell ref="I386:J386"/>
    <mergeCell ref="O385:P385"/>
    <mergeCell ref="G386:H386"/>
    <mergeCell ref="K382:L382"/>
    <mergeCell ref="K386:L386"/>
    <mergeCell ref="M638:P638"/>
    <mergeCell ref="M382:N382"/>
    <mergeCell ref="M376:N376"/>
    <mergeCell ref="O376:P376"/>
    <mergeCell ref="E376:F376"/>
    <mergeCell ref="G376:H376"/>
    <mergeCell ref="I376:J376"/>
    <mergeCell ref="M377:N377"/>
    <mergeCell ref="O377:P377"/>
    <mergeCell ref="G378:H378"/>
    <mergeCell ref="E377:F377"/>
    <mergeCell ref="E378:F378"/>
    <mergeCell ref="K393:M393"/>
    <mergeCell ref="N393:P393"/>
    <mergeCell ref="G387:H387"/>
    <mergeCell ref="I387:J387"/>
    <mergeCell ref="K387:L387"/>
    <mergeCell ref="M387:N387"/>
    <mergeCell ref="K380:L380"/>
    <mergeCell ref="M380:N380"/>
    <mergeCell ref="O380:P380"/>
    <mergeCell ref="I385:J385"/>
    <mergeCell ref="N407:P407"/>
    <mergeCell ref="M386:N386"/>
    <mergeCell ref="O386:P386"/>
    <mergeCell ref="G385:H385"/>
    <mergeCell ref="N415:P415"/>
    <mergeCell ref="H409:J410"/>
    <mergeCell ref="E409:G410"/>
    <mergeCell ref="F495:G495"/>
    <mergeCell ref="H495:I495"/>
    <mergeCell ref="J495:K495"/>
    <mergeCell ref="M584:P584"/>
    <mergeCell ref="M620:P620"/>
    <mergeCell ref="M622:P622"/>
    <mergeCell ref="M624:P624"/>
    <mergeCell ref="M626:P626"/>
    <mergeCell ref="M630:P630"/>
    <mergeCell ref="E375:H375"/>
    <mergeCell ref="O383:P383"/>
    <mergeCell ref="G384:H384"/>
    <mergeCell ref="E387:F387"/>
    <mergeCell ref="K376:L376"/>
    <mergeCell ref="E379:F379"/>
    <mergeCell ref="E380:F380"/>
    <mergeCell ref="E381:F381"/>
    <mergeCell ref="E382:F382"/>
    <mergeCell ref="E383:F383"/>
    <mergeCell ref="M636:P636"/>
    <mergeCell ref="L495:N495"/>
    <mergeCell ref="O495:P495"/>
    <mergeCell ref="N565:P565"/>
    <mergeCell ref="K410:M410"/>
    <mergeCell ref="N410:P410"/>
    <mergeCell ref="E411:G411"/>
    <mergeCell ref="H411:J411"/>
    <mergeCell ref="K411:M411"/>
    <mergeCell ref="N411:P411"/>
    <mergeCell ref="B517:J517"/>
    <mergeCell ref="B525:D525"/>
    <mergeCell ref="E525:G525"/>
    <mergeCell ref="H525:J525"/>
    <mergeCell ref="K525:M525"/>
    <mergeCell ref="N525:P525"/>
    <mergeCell ref="I642:M642"/>
    <mergeCell ref="B643:D643"/>
    <mergeCell ref="M651:P651"/>
    <mergeCell ref="M656:P656"/>
    <mergeCell ref="M659:P659"/>
    <mergeCell ref="M665:P665"/>
    <mergeCell ref="M667:P667"/>
    <mergeCell ref="I384:J384"/>
    <mergeCell ref="K384:L384"/>
    <mergeCell ref="G330:H330"/>
    <mergeCell ref="G331:H331"/>
    <mergeCell ref="N82:Q82"/>
    <mergeCell ref="N83:Q83"/>
    <mergeCell ref="I375:L375"/>
    <mergeCell ref="O382:P382"/>
    <mergeCell ref="G381:H381"/>
    <mergeCell ref="I381:J381"/>
    <mergeCell ref="K381:L381"/>
    <mergeCell ref="O379:P379"/>
    <mergeCell ref="P400:S400"/>
    <mergeCell ref="M384:N384"/>
    <mergeCell ref="M383:N383"/>
    <mergeCell ref="M379:N379"/>
    <mergeCell ref="M375:P375"/>
    <mergeCell ref="Q336:S336"/>
    <mergeCell ref="Q337:S337"/>
    <mergeCell ref="B363:I364"/>
    <mergeCell ref="B366:D366"/>
    <mergeCell ref="B367:D367"/>
    <mergeCell ref="B375:D376"/>
    <mergeCell ref="K336:M336"/>
    <mergeCell ref="I583:L583"/>
  </mergeCells>
  <dataValidations count="138">
    <dataValidation type="custom" allowBlank="1" showInputMessage="1" showErrorMessage="1" errorTitle="Invalid Input" error="enter valid cin" sqref="Q12 B61:E61" xr:uid="{00000000-0002-0000-0200-000000000000}">
      <formula1>AND(LEN(B12)=21,ISNUMBER(SUMPRODUCT(SEARCH(MID(B12,ROW(INDIRECT("1:21")),1),"0123456789abcdefghijklmnopqrstuvwxyzABCDEFGHIJKLMNOPQRSTUVWXYZ"))))</formula1>
    </dataValidation>
    <dataValidation type="custom" allowBlank="1" showInputMessage="1" showErrorMessage="1" errorTitle="Invalid Input" error="Please enter a valid max length should be 12 characters " sqref="Q61" xr:uid="{00000000-0002-0000-0200-000001000000}">
      <formula1>AND(ISNUMBER(Q61),LEN(Q61)=12)</formula1>
    </dataValidation>
    <dataValidation type="custom" allowBlank="1" showInputMessage="1" showErrorMessage="1" errorTitle="Invalid Input" error="Please enter valid amount max allowed 999999999999999.99" sqref="N200:P200 N212:P212 N224:P224 Q245:Q265 G332:H332 F148:G148" xr:uid="{00000000-0002-0000-0200-000002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26:P127 M203 P207:R207 M215 P219:R219 M227 P231:R231 E112:P113" xr:uid="{00000000-0002-0000-0200-000003000000}">
      <formula1>AND(ISNUMBER(VALUE(E112)),LEN(E112)&lt;20,LEFT(E112,1)&lt;&gt;".",RIGHT(E112,1)&lt;&gt;".",IFERROR(FIND(".",E112),LEN(E112)-2)&gt;=LEN(E112)-2,IFERROR(FIND(".",SUBSTITUTE(SUBSTITUTE(E112,"+",""),"-","")),LEN(SUBSTITUTE(SUBSTITUTE(E112,"+",""),"-",""))+1)&lt;17)</formula1>
    </dataValidation>
    <dataValidation type="list" allowBlank="1" showInputMessage="1" showErrorMessage="1" sqref="F495:G509" xr:uid="{00000000-0002-0000-0200-000004000000}">
      <formula1>$BW$2:$BW$6</formula1>
    </dataValidation>
    <dataValidation type="custom" operator="lessThanOrEqual" allowBlank="1" showInputMessage="1" showErrorMessage="1" errorTitle="Invalid input" error="Please enter a valid input should be less than or equal to 999" sqref="N129:P129 N184:P184 N389:P389 N115:P115" xr:uid="{00000000-0002-0000-0200-000005000000}">
      <formula1>_xlfn.NUMBERVALUE(N115)&lt;=999</formula1>
    </dataValidation>
    <dataValidation type="custom" allowBlank="1" showInputMessage="1" showErrorMessage="1" errorTitle="Invalid input" error="Please enter a valid input should be less than or equal to 15 digits " sqref="N33:P33" xr:uid="{00000000-0002-0000-0200-000006000000}">
      <formula1>_xlfn.NUMBERVALUE(N33)&lt;=999999999999999</formula1>
    </dataValidation>
    <dataValidation type="textLength" operator="lessThanOrEqual" allowBlank="1" showInputMessage="1" showErrorMessage="1" errorTitle="Invalid input" error="Please enter a valid input should be less than or equal to 250 characters" sqref="N35:P35" xr:uid="{00000000-0002-0000-0200-000007000000}">
      <formula1>250</formula1>
    </dataValidation>
    <dataValidation type="custom" allowBlank="1" showInputMessage="1" showErrorMessage="1" errorTitle="Invalid input" error="Please enter valid input should be greater than zero and less than or equal to 999" sqref="N432:P432 N415:P415" xr:uid="{00000000-0002-0000-0200-000008000000}">
      <formula1>AND(_xlfn.NUMBERVALUE(N415)&gt;0,_xlfn.NUMBERVALUE(N415)&lt;=999)</formula1>
    </dataValidation>
    <dataValidation type="custom" allowBlank="1" showInputMessage="1" showErrorMessage="1" errorTitle="Invalid input" error="Please enter valid input should be less than or equal to total number of members entitled to attend the meeting" sqref="K411:M411 J419:L428" xr:uid="{00000000-0002-0000-0200-000009000000}">
      <formula1>AND(_xlfn.NUMBERVALUE(J411)&lt;=_xlfn.NUMBERVALUE(G411))</formula1>
    </dataValidation>
    <dataValidation type="custom" allowBlank="1" showInputMessage="1" showErrorMessage="1" errorTitle="Invalid input" error="Please enter valid input should be non negative and less than or equal to 999" sqref="E387:L387" xr:uid="{00000000-0002-0000-0200-00000A000000}">
      <formula1>AND(_xlfn.NUMBERVALUE(E387)&gt;=0,_xlfn.NUMBERVALUE(E387)&lt;=999)</formula1>
    </dataValidation>
    <dataValidation type="custom" allowBlank="1" showInputMessage="1" showErrorMessage="1" errorTitle="Invalid input" error="Please enter valid input should be less than number of board meetings held and should be greater than or eqal to number of meetings attended" sqref="G444:H446" xr:uid="{00000000-0002-0000-0200-00000B000000}">
      <formula1>_xlfn.NUMBERVALUE(G444)&gt;=_xlfn.NUMBERVALUE(I444)</formula1>
    </dataValidation>
    <dataValidation type="custom" allowBlank="1" showInputMessage="1" showErrorMessage="1" errorTitle="Invalid input" error="Please enter valid input should be less than number of meetings which director was entitled" sqref="O444:P446" xr:uid="{00000000-0002-0000-0200-00000C000000}">
      <formula1>AND(_xlfn.NUMBERVALUE(O444)&lt;=_xlfn.NUMBERVALUE(M444))</formula1>
    </dataValidation>
    <dataValidation type="custom" allowBlank="1" showInputMessage="1" showErrorMessage="1" errorTitle="Invalid input" error="Please enter valid input should be less than number of committee meetings held and should be greater than or eqal to number of meetings attended" sqref="M444:N446" xr:uid="{00000000-0002-0000-0200-00000D000000}">
      <formula1>_xlfn.NUMBERVALUE(M444)&gt;=_xlfn.NUMBERVALUE(O444)</formula1>
    </dataValidation>
    <dataValidation type="custom" allowBlank="1" showInputMessage="1" showErrorMessage="1" errorTitle="Invalid input " error="Please enter valid input should be less than number of meetings which director was entitled" sqref="I444:J446" xr:uid="{00000000-0002-0000-0200-00000E000000}">
      <formula1>AND(_xlfn.NUMBERVALUE(I444)&lt;=_xlfn.NUMBERVALUE(G444))</formula1>
    </dataValidation>
    <dataValidation type="list" allowBlank="1" showInputMessage="1" showErrorMessage="1" sqref="F475:G489" xr:uid="{00000000-0002-0000-0200-00000F000000}">
      <formula1>$BV$2:$BV$4</formula1>
    </dataValidation>
    <dataValidation type="custom" allowBlank="1" showInputMessage="1" showErrorMessage="1" errorTitle="Invalid input" error="Please enter valid input should be less than or equal to total number of members entitled to attend the meeting" sqref="K436:M438" xr:uid="{00000000-0002-0000-0200-000010000000}">
      <formula1>AND(_xlfn.NUMBERVALUE(K436)&lt;=_xlfn.NUMBERVALUE(I436))</formula1>
    </dataValidation>
    <dataValidation type="textLength" allowBlank="1" showInputMessage="1" showErrorMessage="1" errorTitle="Invalid Input" error="Please enter a valid max length should be 12 characters " sqref="N61:P61" xr:uid="{00000000-0002-0000-0200-000011000000}">
      <formula1>0</formula1>
      <formula2>12</formula2>
    </dataValidation>
    <dataValidation type="list" allowBlank="1" showInputMessage="1" showErrorMessage="1" sqref="S444:U446" xr:uid="{00000000-0002-0000-0200-000012000000}">
      <formula1>$CC$2:$CC$4</formula1>
    </dataValidation>
    <dataValidation type="list" allowBlank="1" showInputMessage="1" showErrorMessage="1" sqref="F455:G469" xr:uid="{00000000-0002-0000-0200-000013000000}">
      <formula1>$CE$2:$CE$4</formula1>
    </dataValidation>
    <dataValidation type="list" allowBlank="1" showInputMessage="1" showErrorMessage="1" sqref="K337:M361" xr:uid="{00000000-0002-0000-0200-000014000000}">
      <formula1>MGT7_COUNTRYLIST</formula1>
    </dataValidation>
    <dataValidation type="list" allowBlank="1" showInputMessage="1" showErrorMessage="1" sqref="K83:M97" xr:uid="{00000000-0002-0000-0200-000015000000}">
      <formula1>INDIRECT($D83&amp;"_list")</formula1>
    </dataValidation>
    <dataValidation type="list" allowBlank="1" showInputMessage="1" showErrorMessage="1" sqref="D83:F97" xr:uid="{00000000-0002-0000-0200-000016000000}">
      <formula1>MGT7_BUSINESSMAINACTCODE</formula1>
    </dataValidation>
    <dataValidation type="textLength" operator="lessThanOrEqual" allowBlank="1" showInputMessage="1" showErrorMessage="1" errorTitle="Invalid input" error="Please enter valid input should be less than or equal to 20 characters" sqref="F318:H318 F294:H294 F26:M27" xr:uid="{00000000-0002-0000-0200-000017000000}">
      <formula1>20</formula1>
    </dataValidation>
    <dataValidation type="custom" allowBlank="1" showInputMessage="1" showErrorMessage="1" errorTitle="Invalid input" error="Please enter valid input should be greater than zero and less than or equal to 999 and greater than or equal to members attended" sqref="G419:I428" xr:uid="{00000000-0002-0000-0200-000018000000}">
      <formula1>AND(_xlfn.NUMBERVALUE(G419)&gt;0,_xlfn.NUMBERVALUE(G419)&lt;=999,_xlfn.NUMBERVALUE(G419)&gt;=_xlfn.NUMBERVALUE(J419))</formula1>
    </dataValidation>
    <dataValidation type="custom" allowBlank="1" showInputMessage="1" showErrorMessage="1" errorTitle="Invalid input" error="Please enter valid input should be greater than zero and less than or equal to 999 and greater than or equal to members attended" sqref="I436:J438" xr:uid="{00000000-0002-0000-0200-000019000000}">
      <formula1>AND(_xlfn.NUMBERVALUE(I436)&gt;0,_xlfn.NUMBERVALUE(I436)&lt;=999,_xlfn.NUMBERVALUE(I436)&gt;=_xlfn.NUMBERVALUE(K436))</formula1>
    </dataValidation>
    <dataValidation type="custom" operator="lessThanOrEqual" allowBlank="1" showInputMessage="1" showErrorMessage="1" errorTitle="Invalid input" error="Please enter a valid input should be non negative and less than or equal to 999" sqref="N242:P242 N334:P334 N80:P80" xr:uid="{00000000-0002-0000-0200-00001A000000}">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72:P472 N492:P492 N452:P452" xr:uid="{00000000-0002-0000-0200-00001B000000}">
      <formula1>AND(_xlfn.NUMBERVALUE(N452)&gt;=0,_xlfn.NUMBERVALUE(N452)&lt;=99,_xlfn.NUMBERVALUE(N452)=INT(_xlfn.NUMBERVALUE(N452)))</formula1>
    </dataValidation>
    <dataValidation type="custom" allowBlank="1" showInputMessage="1" showErrorMessage="1" errorTitle="Invalid input" error="Please enter valid input should be greater than 0 and less than or equal to 15" sqref="N544:P544" xr:uid="{00000000-0002-0000-0200-00001C000000}">
      <formula1>AND(_xlfn.NUMBERVALUE(N544)&gt;0,_xlfn.NUMBERVALUE(N544)&lt;=15,_xlfn.NUMBERVALUE(N544)=INT(_xlfn.NUMBERVALUE(N544)))</formula1>
    </dataValidation>
    <dataValidation type="custom" allowBlank="1" showInputMessage="1" showErrorMessage="1" errorTitle="Invalid input" error="Please enter valid amount less than 999999999999999.99" sqref="K121:P121 E133:P134 K135:P135 H140:J140 F147:I147 L147:T147 F149:I159 L149:T159 F161:I165 L161:T165 F168:I168 L168:T168 F170:I173 L170:T173 F175:I179 L175:T179 E188:P188 G203:L203 G207:O207 G215:L215 G219:O219 G227:L227 G231:O231 E245:F264 I245:K264 N245:P264 N269:P269 I280:J282 M280:N282 I284:J294 M284:N294 N297:P297 I304:J306 M304:N306 I308:J318 M308:N318 N321:P321 G328:H331 N337:P361 E367:J369 K394:M396 H455:P469 H475:P489 H495:P509 Q547:S561 E119:P120" xr:uid="{00000000-0002-0000-0200-00001D000000}">
      <formula1>AND(ISNUMBER(VALUE(E119)),VALUE(E119)&gt;=0,LEN(E119)&lt;20,LEFT(E119,1)&lt;&gt;".",RIGHT(E119,1)&lt;&gt;".",IFERROR(FIND(".",E119),LEN(E119)-2)&gt;=LEN(E119)-2,IFERROR(FIND(".",SUBSTITUTE(SUBSTITUTE(E119,"+",""),"-","")),LEN(SUBSTITUTE(SUBSTITUTE(E119,"+",""),"-",""))+1)&lt;17)</formula1>
    </dataValidation>
    <dataValidation type="custom" operator="lessThanOrEqual" allowBlank="1" showInputMessage="1" showErrorMessage="1" errorTitle="Invalid input" error="Please enter a valid ISIN. It should equal to 12 characters." sqref="N182:P182" xr:uid="{00000000-0002-0000-0200-00001E000000}">
      <formula1>AND(LEN(N182)=12,ISNUMBER(SUMPRODUCT(SEARCH(MID(N182,ROW(INDIRECT("1:12")),1),"0123456789ABCDEFGHIJKLMNOPQRSTUVWXYZabcdefghijklmnopqrstuvwxyz"))))</formula1>
    </dataValidation>
    <dataValidation type="textLength" operator="lessThanOrEqual" allowBlank="1" showInputMessage="1" showErrorMessage="1" errorTitle="Invalid input " error="Please enter valid input should be less than 350 characters_x000a_" sqref="E337:G361" xr:uid="{00000000-0002-0000-0200-00001F000000}">
      <formula1>350</formula1>
    </dataValidation>
    <dataValidation type="textLength" operator="lessThanOrEqual" allowBlank="1" showInputMessage="1" showErrorMessage="1" errorTitle="Invalid Input" error="Please enter valid DIN/PAN" sqref="E401:G401 E394:G396" xr:uid="{00000000-0002-0000-0200-000020000000}">
      <formula1>10</formula1>
    </dataValidation>
    <dataValidation type="textLength" operator="lessThanOrEqual" allowBlank="1" showInputMessage="1" showErrorMessage="1" errorTitle="Invalid input" error="Please enter valid input should be less than 500 characters" sqref="N547:P561 N526:S540 B517:J517" xr:uid="{00000000-0002-0000-0200-000021000000}">
      <formula1>500</formula1>
    </dataValidation>
    <dataValidation type="textLength" operator="lessThanOrEqual" allowBlank="1" showInputMessage="1" showErrorMessage="1" errorTitle="Invalid input" error="Please enter valid CIN/FCRN" sqref="D104:F104" xr:uid="{00000000-0002-0000-0200-000022000000}">
      <formula1>21</formula1>
    </dataValidation>
    <dataValidation type="list" allowBlank="1" showInputMessage="1" showErrorMessage="1" sqref="M104:O104" xr:uid="{00000000-0002-0000-0200-000023000000}">
      <formula1>$CW$2:$CW$5</formula1>
    </dataValidation>
    <dataValidation type="textLength" operator="lessThanOrEqual" allowBlank="1" showInputMessage="1" showErrorMessage="1" errorTitle="Invalid input " error="Please enter valid input should be less than or equal to 500 characters" sqref="B76:L76" xr:uid="{00000000-0002-0000-0200-000024000000}">
      <formula1>1000</formula1>
    </dataValidation>
    <dataValidation type="textLength" operator="lessThanOrEqual" allowBlank="1" showInputMessage="1" showErrorMessage="1" errorTitle="Invalid input" error="Please enter valid input should be less than or equal  to 16 characters" sqref="G104:I104" xr:uid="{00000000-0002-0000-0200-000025000000}">
      <formula1>16</formula1>
    </dataValidation>
    <dataValidation type="textLength" operator="lessThanOrEqual" allowBlank="1" showInputMessage="1" showErrorMessage="1" errorTitle="Invalid input" error="Please enter valid input should be less than or equal to 160 characters" sqref="M626:P626 M622:P622 I583:L583 J104:L104" xr:uid="{00000000-0002-0000-0200-000026000000}">
      <formula1>160</formula1>
    </dataValidation>
    <dataValidation type="textLength" operator="lessThanOrEqual" allowBlank="1" showInputMessage="1" showErrorMessage="1" errorTitle="Invalid input" error="Please enter a valid input should be less than 50 characters " sqref="B132:D132 B118:D118" xr:uid="{00000000-0002-0000-0200-000027000000}">
      <formula1>50</formula1>
    </dataValidation>
    <dataValidation type="textLength" operator="lessThanOrEqual" allowBlank="1" showInputMessage="1" showErrorMessage="1" errorTitle="Invalid input" error="Please enter a valid input should be less than 160 characters " sqref="K547:M561 B547:G561 K526:M540 B526:G540 D495:E509 D475:E489 D455:E469 D436:F438 B411:D411 B337:D361 B245:D264 B188:D188" xr:uid="{00000000-0002-0000-0200-000028000000}">
      <formula1>160</formula1>
    </dataValidation>
    <dataValidation type="textLength" operator="lessThanOrEqual" allowBlank="1" showInputMessage="1" showErrorMessage="1" errorTitle="Invalid input" error="Please enter valid input should be less than 50 characters" sqref="B231:F231 B227:F227 B219:F219 B215:F215 B207:F207 B203:F203" xr:uid="{00000000-0002-0000-0200-000029000000}">
      <formula1>50</formula1>
    </dataValidation>
    <dataValidation type="list" allowBlank="1" showInputMessage="1" showErrorMessage="1" sqref="H401:K401 H394:J396" xr:uid="{00000000-0002-0000-0200-00002A000000}">
      <formula1>$CX$2:$CX$12</formula1>
    </dataValidation>
    <dataValidation type="list" allowBlank="1" showInputMessage="1" showErrorMessage="1" sqref="P401:S401" xr:uid="{00000000-0002-0000-0200-00002B000000}">
      <formula1>$CY$2:$CY$4</formula1>
    </dataValidation>
    <dataValidation type="custom" allowBlank="1" showInputMessage="1" showErrorMessage="1" errorTitle="Invalid input" error="Please enter valid input should be less than or equal to 100.00" sqref="R83:T97 P104:R104 Q337:S361 M377:P377 M379:P380 M382:P386 N411:P411" xr:uid="{00000000-0002-0000-0200-00002C000000}">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9:L380 E382:L386 E377:L377" xr:uid="{00000000-0002-0000-0200-00002D000000}">
      <formula1>AND(ISNUMBER(VALUE(E377)),VALUE(E377)&lt;=999,VALUE(E377)&gt;=0,VALUE(E377)=INT(VALUE(E377)))</formula1>
    </dataValidation>
    <dataValidation type="custom" allowBlank="1" showInputMessage="1" showErrorMessage="1" errorTitle="Invalid input" error="Please enter valid amount less than 999999999999999.99" sqref="N271:P271" xr:uid="{00000000-0002-0000-0200-00002E000000}">
      <formula1>AND(ISNUMBER(VALUE(N271)),LEN(N271)&lt;20,LEFT(N271,1)&lt;&gt;".",RIGHT(N271,1)&lt;&gt;".",IFERROR(FIND(".",N271),LEN(N271)-2)&gt;=LEN(N271)-2,IFERROR(FIND(".",SUBSTITUTE(SUBSTITUTE(N271,"+",""),"-","")),LEN(SUBSTITUTE(SUBSTITUTE(N271,"+",""),"-",""))+1)&lt;17)</formula1>
    </dataValidation>
    <dataValidation type="custom" allowBlank="1" showInputMessage="1" showErrorMessage="1" errorTitle="Invalid input" error="Please enter valid amount greater than 0 and less than 999999999999999.99" sqref="L245:M264 G245:H264" xr:uid="{00000000-0002-0000-0200-00002F000000}">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resolution number, It should be less than or equal to alphanumeric 160 characters" sqref="I642:M642" xr:uid="{00000000-0002-0000-0200-000030000000}">
      <formula1>AND(LEN(I642)&lt;=160,SUMPRODUCT(--ISNUMBER(SEARCH(MID(I642,ROW(INDIRECT("1:"&amp;LEN(I642))),1),"0123456789ABCDEFGHIJKLMNOPQRSTUVWXYZabcdefghijklmnopqrstuvwxyz")))&gt;0)</formula1>
    </dataValidation>
    <dataValidation type="custom" allowBlank="1" showInputMessage="1" showErrorMessage="1" error="Please enter a valid membership  number, It should be less than or equal to numeric 6 characters. " sqref="M665:P665" xr:uid="{00000000-0002-0000-0200-000031000000}">
      <formula1>AND(ISNUMBER(M665+0),LEN(M665)&lt;=6)</formula1>
    </dataValidation>
    <dataValidation type="custom" allowBlank="1" showInputMessage="1" showErrorMessage="1" errorTitle="Invalid input" error="Please enter valid certificate of practice number, It should be less than or equal to alphanumeric 6 characters" sqref="M667:P667 M630:P630" xr:uid="{00000000-0002-0000-0200-000032000000}">
      <formula1>AND(LEN(M630)&lt;=6,SUMPRODUCT(--ISNUMBER(SEARCH(MID(M630,ROW(INDIRECT("1:"&amp;LEN(M630))),1),"0123456789ABCDEFGHIJKLMNOPQRSTUVWXYZabcdefghijklmnopqrstuvwxyz")))&gt;0)</formula1>
    </dataValidation>
    <dataValidation type="custom" allowBlank="1" showInputMessage="1" showErrorMessage="1" errorTitle="Invalid input" error="Please enter valid input should be  greater than 0 and less than or equal to 15" sqref="N523:P523" xr:uid="{00000000-0002-0000-0200-000033000000}">
      <formula1>AND(_xlfn.NUMBERVALUE(N523)&gt;0,_xlfn.NUMBERVALUE(N523)&lt;=15,_xlfn.NUMBERVALUE(N523)=INT(_xlfn.NUMBERVALUE(N523)))</formula1>
    </dataValidation>
    <dataValidation type="custom" allowBlank="1" showInputMessage="1" showErrorMessage="1" errorTitle="Invalid input" error="Please enter valid value. It should be greater than 0 and max allowed 999999999999999.99" sqref="N565:P565 N194:P194" xr:uid="{00000000-0002-0000-0200-000034000000}">
      <formula1>AND(ISNUMBER(VALUE(N194)),LEN(N194)&lt;20,LEFT(N194,1)&lt;&gt;".",RIGHT(N194,1)&lt;&gt;".",IFERROR(FIND(".",N194),LEN(N194)-2)&gt;=LEN(N194)-2,IFERROR(FIND(".",SUBSTITUTE(SUBSTITUTE(N194,"+",""),"-","")),LEN(SUBSTITUTE(SUBSTITUTE(N194,"+",""),"-",""))+1)&lt;17,VALUE(N194)&gt;0)</formula1>
    </dataValidation>
    <dataValidation type="textLength" operator="lessThanOrEqual" allowBlank="1" showInputMessage="1" showErrorMessage="1" errorTitle="Invalid input " error="Please enter valid input should be less than or equal to 200 characters" sqref="B179:E179 B173:E173 B165:E165 B159:E159" xr:uid="{00000000-0002-0000-0200-000035000000}">
      <formula1>200</formula1>
    </dataValidation>
    <dataValidation type="textLength" allowBlank="1" showInputMessage="1" showErrorMessage="1" errorTitle="Invalid input" error="Please enter valid input shoul be less than or equal to 160 characters" sqref="F61:I61" xr:uid="{00000000-0002-0000-0200-000036000000}">
      <formula1>0</formula1>
      <formula2>160</formula2>
    </dataValidation>
    <dataValidation type="custom" allowBlank="1" showInputMessage="1" showErrorMessage="1" error="Please enter a valid DIN or PAN." sqref="M656:P656" xr:uid="{00000000-0002-0000-0200-000037000000}">
      <formula1>AND(LEN(M656)&lt;=10,ISNUMBER(SUMPRODUCT(SEARCH(MID(M656,ROW(INDIRECT("1:10")),1),"0123456789abcdefghijklmnopqrstuvwxyzABCDEFGHIJKLMNOPQRSTUVWXYZ"))))</formula1>
    </dataValidation>
    <dataValidation type="custom" allowBlank="1" showInputMessage="1" showErrorMessage="1" errorTitle="Invalid input" error="Please enter valid input should be greater than zero and greater than or equal to members attended" sqref="H411:J411" xr:uid="{00000000-0002-0000-0200-000038000000}">
      <formula1>AND(_xlfn.NUMBERVALUE(H411)&gt;0,_xlfn.NUMBERVALUE(H411)&gt;=_xlfn.NUMBERVALUE(K411))</formula1>
    </dataValidation>
    <dataValidation type="custom" allowBlank="1" showInputMessage="1" showErrorMessage="1" errorTitle="Invalid Input" error="enter valid cin" sqref="Q12" xr:uid="{00000000-0002-0000-0200-00003A000000}">
      <formula1>AND(LEN(B12)=21,ISNUMBER(SUMPRODUCT(SEARCH(MID(B12,ROW(INDIRECT("1:21")),1),"0123456789abcdefghijklmnopqrstuvwxyzABCDEFGHIJKLMNOPQRSTUVWXYZ"))))</formula1>
    </dataValidation>
    <dataValidation type="custom" allowBlank="1" showInputMessage="1" showErrorMessage="1" errorTitle="Invalid Input" error="enter valid cin" sqref="B61:E61" xr:uid="{00000000-0002-0000-0200-00003B000000}">
      <formula1>AND(LEN(B12)=21,ISNUMBER(SUMPRODUCT(SEARCH(MID(B12,ROW(INDIRECT("1:21")),1),"0123456789abcdefghijklmnopqrstuvwxyzABCDEFGHIJKLMNOPQRSTUVWXYZ"))))</formula1>
    </dataValidation>
    <dataValidation type="custom" allowBlank="1" showInputMessage="1" showErrorMessage="1" errorTitle="Invalid Input" error="Please enter valid amount max allowed 999999999999999.99" sqref="N200:P200" xr:uid="{00000000-0002-0000-0200-00003E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12:P212" xr:uid="{00000000-0002-0000-0200-00003F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24:P224" xr:uid="{00000000-0002-0000-0200-000040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Q245:Q265" xr:uid="{00000000-0002-0000-0200-000041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G332:H332" xr:uid="{00000000-0002-0000-0200-000042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26:P127" xr:uid="{00000000-0002-0000-0200-000044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03" xr:uid="{00000000-0002-0000-0200-000045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07:R207" xr:uid="{00000000-0002-0000-0200-000046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15" xr:uid="{00000000-0002-0000-0200-000047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19:R219" xr:uid="{00000000-0002-0000-0200-000048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27" xr:uid="{00000000-0002-0000-0200-000049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31:R231" xr:uid="{00000000-0002-0000-0200-00004A000000}">
      <formula1>AND(ISNUMBER(VALUE(E112)),LEN(E112)&lt;20,LEFT(E112,1)&lt;&gt;".",RIGHT(E112,1)&lt;&gt;".",IFERROR(FIND(".",E112),LEN(E112)-2)&gt;=LEN(E112)-2,IFERROR(FIND(".",SUBSTITUTE(SUBSTITUTE(E112,"+",""),"-","")),LEN(SUBSTITUTE(SUBSTITUTE(E112,"+",""),"-",""))+1)&lt;17)</formula1>
    </dataValidation>
    <dataValidation type="custom" operator="lessThanOrEqual" allowBlank="1" showInputMessage="1" showErrorMessage="1" errorTitle="Invalid input" error="Please enter a valid input should be less than or equal to 999" sqref="N129:P129" xr:uid="{00000000-0002-0000-0200-00004D000000}">
      <formula1>_xlfn.NUMBERVALUE(N115)&lt;=999</formula1>
    </dataValidation>
    <dataValidation type="custom" operator="lessThanOrEqual" allowBlank="1" showInputMessage="1" showErrorMessage="1" errorTitle="Invalid input" error="Please enter a valid input should be less than or equal to 999" sqref="N184:P184" xr:uid="{00000000-0002-0000-0200-00004E000000}">
      <formula1>_xlfn.NUMBERVALUE(N115)&lt;=999</formula1>
    </dataValidation>
    <dataValidation type="custom" operator="lessThanOrEqual" allowBlank="1" showInputMessage="1" showErrorMessage="1" errorTitle="Invalid input" error="Please enter a valid input should be less than or equal to 999" sqref="N389:P389" xr:uid="{00000000-0002-0000-0200-00004F000000}">
      <formula1>_xlfn.NUMBERVALUE(N115)&lt;=999</formula1>
    </dataValidation>
    <dataValidation type="custom" allowBlank="1" showInputMessage="1" showErrorMessage="1" errorTitle="Invalid input" error="Please enter valid input should be greater than zero and less than or equal to 999" sqref="N432:P432" xr:uid="{00000000-0002-0000-0200-000053000000}">
      <formula1>AND(_xlfn.NUMBERVALUE(N415)&gt;0,_xlfn.NUMBERVALUE(N415)&lt;=999)</formula1>
    </dataValidation>
    <dataValidation type="custom" allowBlank="1" showInputMessage="1" showErrorMessage="1" errorTitle="Invalid input" error="Please enter valid input should be less than or equal to total number of members entitled to attend the meeting" sqref="K411:M411" xr:uid="{00000000-0002-0000-0200-000054000000}">
      <formula1>AND(_xlfn.NUMBERVALUE(J411)&lt;=_xlfn.NUMBERVALUE(G411))</formula1>
    </dataValidation>
    <dataValidation type="custom" allowBlank="1" showInputMessage="1" showErrorMessage="1" errorTitle="Invalid input" error="Please enter valid input should be less than or equal to total number of members entitled to attend the meeting" sqref="J419:L428" xr:uid="{00000000-0002-0000-0200-000055000000}">
      <formula1>AND(_xlfn.NUMBERVALUE(J411)&lt;=_xlfn.NUMBERVALUE(G411))</formula1>
    </dataValidation>
    <dataValidation type="custom" operator="lessThanOrEqual" allowBlank="1" showInputMessage="1" showErrorMessage="1" errorTitle="Invalid input" error="Please enter a valid input should be non negative and less than or equal to 999" sqref="N242:P242" xr:uid="{00000000-0002-0000-0200-000069000000}">
      <formula1>AND(_xlfn.NUMBERVALUE(N80)&gt;=0,_xlfn.NUMBERVALUE(N80)&lt;=999,_xlfn.NUMBERVALUE(N80)=INT(_xlfn.NUMBERVALUE(N80)))</formula1>
    </dataValidation>
    <dataValidation type="custom" operator="lessThanOrEqual" allowBlank="1" showInputMessage="1" showErrorMessage="1" errorTitle="Invalid input" error="Please enter a valid input should be non negative and less than or equal to 999" sqref="N334:P334" xr:uid="{00000000-0002-0000-0200-00006A000000}">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72:P472" xr:uid="{00000000-0002-0000-0200-00006C000000}">
      <formula1>AND(_xlfn.NUMBERVALUE(N452)&gt;=0,_xlfn.NUMBERVALUE(N452)&lt;=99,_xlfn.NUMBERVALUE(N452)=INT(_xlfn.NUMBERVALUE(N452)))</formula1>
    </dataValidation>
    <dataValidation type="custom" allowBlank="1" showInputMessage="1" showErrorMessage="1" errorTitle="Invalid input " error="Please enter valid input should be less than or equal to 99" sqref="N492:P492" xr:uid="{00000000-0002-0000-0200-00006D000000}">
      <formula1>AND(_xlfn.NUMBERVALUE(N452)&gt;=0,_xlfn.NUMBERVALUE(N452)&lt;=99,_xlfn.NUMBERVALUE(N452)=INT(_xlfn.NUMBERVALUE(N452)))</formula1>
    </dataValidation>
    <dataValidation type="custom" allowBlank="1" showInputMessage="1" showErrorMessage="1" errorTitle="Invalid input" error="Please enter valid amount less than 999999999999999.99" sqref="K121:P121" xr:uid="{00000000-0002-0000-0200-00007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33:P134" xr:uid="{00000000-0002-0000-0200-00007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135:P135" xr:uid="{00000000-0002-0000-0200-00007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140:J140" xr:uid="{00000000-0002-0000-0200-00007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7:I147" xr:uid="{00000000-0002-0000-0200-00007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7:T147" xr:uid="{00000000-0002-0000-0200-00007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9:I159" xr:uid="{00000000-0002-0000-0200-00007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9:T159" xr:uid="{00000000-0002-0000-0200-00007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1:I165" xr:uid="{00000000-0002-0000-0200-00007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1:T165" xr:uid="{00000000-0002-0000-0200-00007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8:I168" xr:uid="{00000000-0002-0000-0200-00007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8:T168" xr:uid="{00000000-0002-0000-0200-00007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0:I173" xr:uid="{00000000-0002-0000-0200-00007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0:T173" xr:uid="{00000000-0002-0000-0200-00007D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5:I179" xr:uid="{00000000-0002-0000-0200-00007E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5:T179" xr:uid="{00000000-0002-0000-0200-00007F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88:P188" xr:uid="{00000000-0002-0000-0200-00008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3:L203" xr:uid="{00000000-0002-0000-0200-00008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7:O207" xr:uid="{00000000-0002-0000-0200-00008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5:L215" xr:uid="{00000000-0002-0000-0200-00008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9:O219" xr:uid="{00000000-0002-0000-0200-00008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27:L227" xr:uid="{00000000-0002-0000-0200-00008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31:O231" xr:uid="{00000000-0002-0000-0200-00008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245:F264" xr:uid="{00000000-0002-0000-0200-00008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45:K264" xr:uid="{00000000-0002-0000-0200-00008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45:P264" xr:uid="{00000000-0002-0000-0200-00008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69:P269" xr:uid="{00000000-0002-0000-0200-00008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0:J282" xr:uid="{00000000-0002-0000-0200-00008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0:N282" xr:uid="{00000000-0002-0000-0200-00008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4:J294" xr:uid="{00000000-0002-0000-0200-00008D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4:N294" xr:uid="{00000000-0002-0000-0200-00008E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97:P297" xr:uid="{00000000-0002-0000-0200-00008F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4:J306" xr:uid="{00000000-0002-0000-0200-00009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4:N306" xr:uid="{00000000-0002-0000-0200-00009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8:J318" xr:uid="{00000000-0002-0000-0200-00009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8:N318" xr:uid="{00000000-0002-0000-0200-00009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21:P321" xr:uid="{00000000-0002-0000-0200-00009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328:H331" xr:uid="{00000000-0002-0000-0200-00009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37:P361" xr:uid="{00000000-0002-0000-0200-00009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367:J369" xr:uid="{00000000-0002-0000-0200-00009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394:M396" xr:uid="{00000000-0002-0000-0200-00009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55:P469" xr:uid="{00000000-0002-0000-0200-00009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75:P489" xr:uid="{00000000-0002-0000-0200-00009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95:P509" xr:uid="{00000000-0002-0000-0200-00009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Q547:S561" xr:uid="{00000000-0002-0000-0200-00009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input should be less than or equal to 100.00" sqref="R83:T97" xr:uid="{00000000-0002-0000-0200-0000C3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P104:R104" xr:uid="{00000000-0002-0000-0200-0000C4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Q337:S361" xr:uid="{00000000-0002-0000-0200-0000C5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7:P377" xr:uid="{00000000-0002-0000-0200-0000C6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9:P380" xr:uid="{00000000-0002-0000-0200-0000C7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82:P386" xr:uid="{00000000-0002-0000-0200-0000C8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N411:P411" xr:uid="{00000000-0002-0000-0200-0000C9000000}">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9:L380" xr:uid="{00000000-0002-0000-0200-0000CB000000}">
      <formula1>AND(ISNUMBER(VALUE(E377)),VALUE(E377)&lt;=999,VALUE(E377)&gt;=0,VALUE(E377)=INT(VALUE(E377)))</formula1>
    </dataValidation>
    <dataValidation type="custom" operator="lessThanOrEqual" allowBlank="1" showInputMessage="1" showErrorMessage="1" errorTitle="Invalid input" error="Please enter valid input should be less than or equal to 999" sqref="E382:L386" xr:uid="{00000000-0002-0000-0200-0000CC000000}">
      <formula1>AND(ISNUMBER(VALUE(E377)),VALUE(E377)&lt;=999,VALUE(E377)&gt;=0,VALUE(E377)=INT(VALUE(E377)))</formula1>
    </dataValidation>
    <dataValidation type="custom" allowBlank="1" showInputMessage="1" showErrorMessage="1" errorTitle="Invalid input" error="Please enter valid amount greater than 0 and less than 999999999999999.99" sqref="L245:M264" xr:uid="{00000000-0002-0000-0200-0000CF000000}">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certificate of practice number, It should be less than or equal to alphanumeric 6 characters" sqref="M667:P667" xr:uid="{00000000-0002-0000-0200-0000D3000000}">
      <formula1>AND(LEN(M630)&lt;=6,SUMPRODUCT(--ISNUMBER(SEARCH(MID(M630,ROW(INDIRECT("1:"&amp;LEN(M630))),1),"0123456789ABCDEFGHIJKLMNOPQRSTUVWXYZabcdefghijklmnopqrstuvwxyz")))&gt;0)</formula1>
    </dataValidation>
    <dataValidation type="custom" allowBlank="1" showInputMessage="1" showErrorMessage="1" errorTitle="Invalid input" error="Please enter valid value. It should be greater than 0 and max allowed 999999999999999.99" sqref="N565:P565" xr:uid="{00000000-0002-0000-0200-0000D6000000}">
      <formula1>AND(ISNUMBER(VALUE(N194)),LEN(N194)&lt;20,LEFT(N194,1)&lt;&gt;".",RIGHT(N194,1)&lt;&gt;".",IFERROR(FIND(".",N194),LEN(N194)-2)&gt;=LEN(N194)-2,IFERROR(FIND(".",SUBSTITUTE(SUBSTITUTE(N194,"+",""),"-","")),LEN(SUBSTITUTE(SUBSTITUTE(N194,"+",""),"-",""))+1)&lt;17,VALUE(N194)&gt;0)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13</xdr:col>
                    <xdr:colOff>7620</xdr:colOff>
                    <xdr:row>17</xdr:row>
                    <xdr:rowOff>0</xdr:rowOff>
                  </from>
                  <to>
                    <xdr:col>16</xdr:col>
                    <xdr:colOff>15240</xdr:colOff>
                    <xdr:row>18</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13</xdr:col>
                    <xdr:colOff>7620</xdr:colOff>
                    <xdr:row>48</xdr:row>
                    <xdr:rowOff>0</xdr:rowOff>
                  </from>
                  <to>
                    <xdr:col>16</xdr:col>
                    <xdr:colOff>0</xdr:colOff>
                    <xdr:row>49</xdr:row>
                    <xdr:rowOff>15240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13</xdr:col>
                    <xdr:colOff>15240</xdr:colOff>
                    <xdr:row>50</xdr:row>
                    <xdr:rowOff>15240</xdr:rowOff>
                  </from>
                  <to>
                    <xdr:col>16</xdr:col>
                    <xdr:colOff>0</xdr:colOff>
                    <xdr:row>51</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13</xdr:col>
                    <xdr:colOff>7620</xdr:colOff>
                    <xdr:row>62</xdr:row>
                    <xdr:rowOff>7620</xdr:rowOff>
                  </from>
                  <to>
                    <xdr:col>16</xdr:col>
                    <xdr:colOff>7620</xdr:colOff>
                    <xdr:row>63</xdr:row>
                    <xdr:rowOff>7620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13</xdr:col>
                    <xdr:colOff>7620</xdr:colOff>
                    <xdr:row>68</xdr:row>
                    <xdr:rowOff>7620</xdr:rowOff>
                  </from>
                  <to>
                    <xdr:col>15</xdr:col>
                    <xdr:colOff>617220</xdr:colOff>
                    <xdr:row>69</xdr:row>
                    <xdr:rowOff>0</xdr:rowOff>
                  </to>
                </anchor>
              </controlPr>
            </control>
          </mc:Choice>
        </mc:AlternateContent>
        <mc:AlternateContent xmlns:mc="http://schemas.openxmlformats.org/markup-compatibility/2006">
          <mc:Choice Requires="x14">
            <control shapeId="3078" r:id="rId9" name="Drop Down 8">
              <controlPr defaultSize="0" autoLine="0" autoPict="0">
                <anchor moveWithCells="1">
                  <from>
                    <xdr:col>13</xdr:col>
                    <xdr:colOff>22860</xdr:colOff>
                    <xdr:row>190</xdr:row>
                    <xdr:rowOff>182880</xdr:rowOff>
                  </from>
                  <to>
                    <xdr:col>16</xdr:col>
                    <xdr:colOff>15240</xdr:colOff>
                    <xdr:row>192</xdr:row>
                    <xdr:rowOff>0</xdr:rowOff>
                  </to>
                </anchor>
              </controlPr>
            </control>
          </mc:Choice>
        </mc:AlternateContent>
        <mc:AlternateContent xmlns:mc="http://schemas.openxmlformats.org/markup-compatibility/2006">
          <mc:Choice Requires="x14">
            <control shapeId="3079" r:id="rId10" name="Drop Down 9">
              <controlPr defaultSize="0" autoLine="0" autoPict="0">
                <anchor moveWithCells="1">
                  <from>
                    <xdr:col>13</xdr:col>
                    <xdr:colOff>0</xdr:colOff>
                    <xdr:row>449</xdr:row>
                    <xdr:rowOff>15240</xdr:rowOff>
                  </from>
                  <to>
                    <xdr:col>15</xdr:col>
                    <xdr:colOff>609600</xdr:colOff>
                    <xdr:row>450</xdr:row>
                    <xdr:rowOff>0</xdr:rowOff>
                  </to>
                </anchor>
              </controlPr>
            </control>
          </mc:Choice>
        </mc:AlternateContent>
        <mc:AlternateContent xmlns:mc="http://schemas.openxmlformats.org/markup-compatibility/2006">
          <mc:Choice Requires="x14">
            <control shapeId="3080" r:id="rId11" name="Drop Down 10">
              <controlPr defaultSize="0" autoLine="0" autoPict="0">
                <anchor moveWithCells="1">
                  <from>
                    <xdr:col>13</xdr:col>
                    <xdr:colOff>15240</xdr:colOff>
                    <xdr:row>512</xdr:row>
                    <xdr:rowOff>175260</xdr:rowOff>
                  </from>
                  <to>
                    <xdr:col>16</xdr:col>
                    <xdr:colOff>7620</xdr:colOff>
                    <xdr:row>514</xdr:row>
                    <xdr:rowOff>0</xdr:rowOff>
                  </to>
                </anchor>
              </controlPr>
            </control>
          </mc:Choice>
        </mc:AlternateContent>
        <mc:AlternateContent xmlns:mc="http://schemas.openxmlformats.org/markup-compatibility/2006">
          <mc:Choice Requires="x14">
            <control shapeId="3081" r:id="rId12" name="Drop Down 11">
              <controlPr defaultSize="0" autoLine="0" autoPict="0">
                <anchor moveWithCells="1">
                  <from>
                    <xdr:col>13</xdr:col>
                    <xdr:colOff>7620</xdr:colOff>
                    <xdr:row>520</xdr:row>
                    <xdr:rowOff>7620</xdr:rowOff>
                  </from>
                  <to>
                    <xdr:col>16</xdr:col>
                    <xdr:colOff>0</xdr:colOff>
                    <xdr:row>520</xdr:row>
                    <xdr:rowOff>175260</xdr:rowOff>
                  </to>
                </anchor>
              </controlPr>
            </control>
          </mc:Choice>
        </mc:AlternateContent>
        <mc:AlternateContent xmlns:mc="http://schemas.openxmlformats.org/markup-compatibility/2006">
          <mc:Choice Requires="x14">
            <control shapeId="3082" r:id="rId13" name="Drop Down 13">
              <controlPr defaultSize="0" autoLine="0" autoPict="0">
                <anchor moveWithCells="1">
                  <from>
                    <xdr:col>13</xdr:col>
                    <xdr:colOff>7620</xdr:colOff>
                    <xdr:row>541</xdr:row>
                    <xdr:rowOff>0</xdr:rowOff>
                  </from>
                  <to>
                    <xdr:col>16</xdr:col>
                    <xdr:colOff>7620</xdr:colOff>
                    <xdr:row>542</xdr:row>
                    <xdr:rowOff>0</xdr:rowOff>
                  </to>
                </anchor>
              </controlPr>
            </control>
          </mc:Choice>
        </mc:AlternateContent>
        <mc:AlternateContent xmlns:mc="http://schemas.openxmlformats.org/markup-compatibility/2006">
          <mc:Choice Requires="x14">
            <control shapeId="3083" r:id="rId14" name="Drop Down 16">
              <controlPr defaultSize="0" autoLine="0" autoPict="0">
                <anchor moveWithCells="1">
                  <from>
                    <xdr:col>12</xdr:col>
                    <xdr:colOff>7620</xdr:colOff>
                    <xdr:row>652</xdr:row>
                    <xdr:rowOff>7620</xdr:rowOff>
                  </from>
                  <to>
                    <xdr:col>16</xdr:col>
                    <xdr:colOff>0</xdr:colOff>
                    <xdr:row>653</xdr:row>
                    <xdr:rowOff>0</xdr:rowOff>
                  </to>
                </anchor>
              </controlPr>
            </control>
          </mc:Choice>
        </mc:AlternateContent>
        <mc:AlternateContent xmlns:mc="http://schemas.openxmlformats.org/markup-compatibility/2006">
          <mc:Choice Requires="x14">
            <control shapeId="3084" r:id="rId15" name="Drop Down 17">
              <controlPr defaultSize="0" autoLine="0" autoPict="0">
                <anchor moveWithCells="1">
                  <from>
                    <xdr:col>12</xdr:col>
                    <xdr:colOff>7620</xdr:colOff>
                    <xdr:row>660</xdr:row>
                    <xdr:rowOff>7620</xdr:rowOff>
                  </from>
                  <to>
                    <xdr:col>16</xdr:col>
                    <xdr:colOff>0</xdr:colOff>
                    <xdr:row>661</xdr:row>
                    <xdr:rowOff>0</xdr:rowOff>
                  </to>
                </anchor>
              </controlPr>
            </control>
          </mc:Choice>
        </mc:AlternateContent>
        <mc:AlternateContent xmlns:mc="http://schemas.openxmlformats.org/markup-compatibility/2006">
          <mc:Choice Requires="x14">
            <control shapeId="3085" r:id="rId16" name="Drop Down 18">
              <controlPr defaultSize="0" autoLine="0" autoPict="0">
                <anchor moveWithCells="1">
                  <from>
                    <xdr:col>12</xdr:col>
                    <xdr:colOff>7620</xdr:colOff>
                    <xdr:row>662</xdr:row>
                    <xdr:rowOff>7620</xdr:rowOff>
                  </from>
                  <to>
                    <xdr:col>16</xdr:col>
                    <xdr:colOff>0</xdr:colOff>
                    <xdr:row>663</xdr:row>
                    <xdr:rowOff>0</xdr:rowOff>
                  </to>
                </anchor>
              </controlPr>
            </control>
          </mc:Choice>
        </mc:AlternateContent>
        <mc:AlternateContent xmlns:mc="http://schemas.openxmlformats.org/markup-compatibility/2006">
          <mc:Choice Requires="x14">
            <control shapeId="3086" r:id="rId17" name="Drop Down 19">
              <controlPr defaultSize="0" autoLine="0" autoPict="0">
                <anchor moveWithCells="1">
                  <from>
                    <xdr:col>12</xdr:col>
                    <xdr:colOff>7620</xdr:colOff>
                    <xdr:row>627</xdr:row>
                    <xdr:rowOff>7620</xdr:rowOff>
                  </from>
                  <to>
                    <xdr:col>16</xdr:col>
                    <xdr:colOff>0</xdr:colOff>
                    <xdr:row>628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39000000}">
          <x14:formula1>
            <xm:f>LookUpMaster!$A$8:$A$11</xm:f>
          </x14:formula1>
          <xm:sqref>D56:F56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34</vt:i4>
      </vt:variant>
    </vt:vector>
  </HeadingPairs>
  <TitlesOfParts>
    <vt:vector size="36" baseType="lpstr">
      <vt:lpstr>ReadMe</vt:lpstr>
      <vt:lpstr>FORM</vt:lpstr>
      <vt:lpstr>A_list</vt:lpstr>
      <vt:lpstr>B_list</vt:lpstr>
      <vt:lpstr>Bombay_Stock_Exchange</vt:lpstr>
      <vt:lpstr>C_list</vt:lpstr>
      <vt:lpstr>Commodity_Stock_Exchange</vt:lpstr>
      <vt:lpstr>D_list</vt:lpstr>
      <vt:lpstr>E_list</vt:lpstr>
      <vt:lpstr>F_list</vt:lpstr>
      <vt:lpstr>G_list</vt:lpstr>
      <vt:lpstr>H_list</vt:lpstr>
      <vt:lpstr>I_list</vt:lpstr>
      <vt:lpstr>J_list</vt:lpstr>
      <vt:lpstr>K_list</vt:lpstr>
      <vt:lpstr>L_list</vt:lpstr>
      <vt:lpstr>M_list</vt:lpstr>
      <vt:lpstr>MGT7_BOOK_KEEPING_INFO_CONFIG</vt:lpstr>
      <vt:lpstr>MGT7_BUSINESSACTCODE</vt:lpstr>
      <vt:lpstr>MGT7_BUSINESSMAINACTCODE</vt:lpstr>
      <vt:lpstr>MGT7_COUNTRYLIST</vt:lpstr>
      <vt:lpstr>MGT7_CUSTOM_FORMULA_DETAILS</vt:lpstr>
      <vt:lpstr>MGT7_DATASOURCE_CONFIG</vt:lpstr>
      <vt:lpstr>MGT7_FIELDS_CONFIG</vt:lpstr>
      <vt:lpstr>MGT7_HIDDEN_ROWS_CONFIG</vt:lpstr>
      <vt:lpstr>MGT7_SECTION_CONFIG</vt:lpstr>
      <vt:lpstr>MGT7_SECTION_FIELDS_CONFIG</vt:lpstr>
      <vt:lpstr>N_list</vt:lpstr>
      <vt:lpstr>National_Stock_Exchange</vt:lpstr>
      <vt:lpstr>O_list</vt:lpstr>
      <vt:lpstr>Others</vt:lpstr>
      <vt:lpstr>P_list</vt:lpstr>
      <vt:lpstr>Q_list</vt:lpstr>
      <vt:lpstr>R_list</vt:lpstr>
      <vt:lpstr>README_HIDDEN_ROWS_CONFIG</vt:lpstr>
      <vt:lpstr>S_list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MARGI</dc:creator>
  <cp:keywords/>
  <dc:description/>
  <cp:lastModifiedBy>ADMIN</cp:lastModifiedBy>
  <dcterms:created xsi:type="dcterms:W3CDTF">2025-10-18T06:14:14Z</dcterms:created>
  <dcterms:modified xsi:type="dcterms:W3CDTF">2025-10-18T06:59:47Z</dcterms:modified>
  <cp:category/>
</cp:coreProperties>
</file>